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amp\Course work\CIVL 4122\notes\Excel\Chapter 16\Examples\"/>
    </mc:Choice>
  </mc:AlternateContent>
  <xr:revisionPtr revIDLastSave="0" documentId="13_ncr:1_{91281E6D-7ABE-464E-A53D-07FE64CD3FDE}" xr6:coauthVersionLast="47" xr6:coauthVersionMax="47" xr10:uidLastSave="{00000000-0000-0000-0000-000000000000}"/>
  <bookViews>
    <workbookView xWindow="990" yWindow="6495" windowWidth="30330" windowHeight="23535" xr2:uid="{A0E5E352-4D1B-4A7A-BE84-ADC6F20DF09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1" l="1"/>
  <c r="K22" i="1"/>
  <c r="K41" i="1"/>
  <c r="K37" i="1"/>
  <c r="I38" i="1"/>
  <c r="K26" i="1" l="1"/>
  <c r="K25" i="1"/>
  <c r="K23" i="1"/>
  <c r="I37" i="1" l="1"/>
  <c r="I23" i="1"/>
  <c r="I22" i="1"/>
  <c r="D48" i="1"/>
  <c r="K40" i="1"/>
  <c r="G48" i="1" s="1"/>
  <c r="K39" i="1"/>
  <c r="G43" i="1" s="1"/>
  <c r="K24" i="1"/>
  <c r="D33" i="1"/>
  <c r="D30" i="1"/>
  <c r="G28" i="1" l="1"/>
  <c r="B33" i="1"/>
  <c r="E31" i="1"/>
  <c r="F43" i="1"/>
  <c r="D46" i="1"/>
  <c r="B43" i="1"/>
  <c r="G45" i="1"/>
  <c r="C46" i="1"/>
  <c r="D45" i="1"/>
  <c r="G44" i="1"/>
  <c r="F48" i="1"/>
  <c r="B48" i="1"/>
  <c r="F44" i="1"/>
  <c r="E45" i="1"/>
  <c r="G47" i="1"/>
  <c r="E44" i="1"/>
  <c r="F47" i="1"/>
  <c r="D44" i="1"/>
  <c r="F45" i="1"/>
  <c r="B45" i="1"/>
  <c r="E47" i="1"/>
  <c r="C44" i="1"/>
  <c r="C45" i="1"/>
  <c r="D47" i="1"/>
  <c r="G46" i="1"/>
  <c r="E43" i="1"/>
  <c r="B46" i="1"/>
  <c r="E48" i="1"/>
  <c r="C48" i="1"/>
  <c r="C47" i="1"/>
  <c r="B47" i="1"/>
  <c r="F46" i="1"/>
  <c r="D43" i="1"/>
  <c r="E46" i="1"/>
  <c r="C43" i="1"/>
  <c r="B44" i="1"/>
  <c r="C29" i="1"/>
  <c r="G33" i="1"/>
  <c r="G30" i="1"/>
  <c r="B32" i="1"/>
  <c r="E29" i="1"/>
  <c r="G31" i="1"/>
  <c r="C32" i="1"/>
  <c r="E32" i="1"/>
  <c r="F32" i="1"/>
  <c r="F29" i="1"/>
  <c r="B29" i="1"/>
  <c r="F31" i="1"/>
  <c r="C28" i="1"/>
  <c r="C33" i="1"/>
  <c r="G32" i="1"/>
  <c r="G29" i="1"/>
  <c r="B30" i="1"/>
  <c r="C30" i="1"/>
  <c r="E33" i="1"/>
  <c r="E30" i="1"/>
  <c r="F33" i="1"/>
  <c r="D32" i="1"/>
  <c r="B31" i="1"/>
  <c r="B28" i="1"/>
  <c r="D31" i="1"/>
  <c r="F30" i="1"/>
  <c r="D28" i="1"/>
  <c r="C31" i="1"/>
  <c r="E28" i="1"/>
  <c r="D29" i="1"/>
  <c r="F28" i="1"/>
</calcChain>
</file>

<file path=xl/sharedStrings.xml><?xml version="1.0" encoding="utf-8"?>
<sst xmlns="http://schemas.openxmlformats.org/spreadsheetml/2006/main" count="68" uniqueCount="34">
  <si>
    <t>Element 1</t>
  </si>
  <si>
    <t xml:space="preserve">L = </t>
  </si>
  <si>
    <t>Element 2</t>
  </si>
  <si>
    <t>k1</t>
  </si>
  <si>
    <t>k2</t>
  </si>
  <si>
    <t>K</t>
  </si>
  <si>
    <t xml:space="preserve">A = </t>
  </si>
  <si>
    <t xml:space="preserve">E = </t>
  </si>
  <si>
    <t xml:space="preserve">I = </t>
  </si>
  <si>
    <t>°</t>
  </si>
  <si>
    <r>
      <rPr>
        <sz val="11"/>
        <color theme="1"/>
        <rFont val="Symbol"/>
        <family val="1"/>
        <charset val="2"/>
      </rPr>
      <t>l</t>
    </r>
    <r>
      <rPr>
        <vertAlign val="subscript"/>
        <sz val="11"/>
        <color theme="1"/>
        <rFont val="Calibri"/>
        <family val="2"/>
      </rPr>
      <t>x</t>
    </r>
    <r>
      <rPr>
        <sz val="11"/>
        <color theme="1"/>
        <rFont val="Calibri"/>
        <family val="2"/>
      </rPr>
      <t xml:space="preserve"> =</t>
    </r>
  </si>
  <si>
    <r>
      <rPr>
        <sz val="11"/>
        <color theme="1"/>
        <rFont val="Symbol"/>
        <family val="1"/>
        <charset val="2"/>
      </rPr>
      <t>l</t>
    </r>
    <r>
      <rPr>
        <vertAlign val="subscript"/>
        <sz val="11"/>
        <color theme="1"/>
        <rFont val="Arial"/>
        <family val="2"/>
      </rPr>
      <t>y</t>
    </r>
    <r>
      <rPr>
        <sz val="11"/>
        <color theme="1"/>
        <rFont val="Calibri"/>
        <family val="2"/>
      </rPr>
      <t xml:space="preserve"> =</t>
    </r>
  </si>
  <si>
    <t xml:space="preserve">AE/L = </t>
  </si>
  <si>
    <r>
      <t>12EI/L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= </t>
    </r>
  </si>
  <si>
    <r>
      <t>6EI/L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= </t>
    </r>
  </si>
  <si>
    <t xml:space="preserve">4EI/L = </t>
  </si>
  <si>
    <t xml:space="preserve">2EI/L = </t>
  </si>
  <si>
    <r>
      <rPr>
        <sz val="11"/>
        <color theme="1"/>
        <rFont val="Symbol"/>
        <family val="1"/>
        <charset val="2"/>
      </rPr>
      <t>q</t>
    </r>
    <r>
      <rPr>
        <vertAlign val="subscript"/>
        <sz val="11"/>
        <color theme="1"/>
        <rFont val="Calibri"/>
        <family val="2"/>
      </rPr>
      <t>x</t>
    </r>
    <r>
      <rPr>
        <sz val="11"/>
        <color theme="1"/>
        <rFont val="Calibri"/>
        <family val="1"/>
        <charset val="2"/>
      </rPr>
      <t xml:space="preserve"> = </t>
    </r>
  </si>
  <si>
    <r>
      <rPr>
        <sz val="11"/>
        <color theme="1"/>
        <rFont val="Symbol"/>
        <family val="1"/>
        <charset val="2"/>
      </rPr>
      <t>q</t>
    </r>
    <r>
      <rPr>
        <vertAlign val="subscript"/>
        <sz val="11"/>
        <color theme="1"/>
        <rFont val="Calibri"/>
        <family val="2"/>
      </rPr>
      <t xml:space="preserve">y </t>
    </r>
    <r>
      <rPr>
        <sz val="11"/>
        <color theme="1"/>
        <rFont val="Calibri"/>
        <family val="1"/>
        <charset val="2"/>
      </rPr>
      <t>=</t>
    </r>
  </si>
  <si>
    <t>Q</t>
  </si>
  <si>
    <r>
      <t>D = K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Q</t>
    </r>
  </si>
  <si>
    <t>radians</t>
  </si>
  <si>
    <t>m</t>
  </si>
  <si>
    <t>GPa</t>
  </si>
  <si>
    <r>
      <t>(10</t>
    </r>
    <r>
      <rPr>
        <vertAlign val="super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>) mm</t>
    </r>
    <r>
      <rPr>
        <vertAlign val="superscript"/>
        <sz val="11"/>
        <color theme="1"/>
        <rFont val="Calibri"/>
        <family val="2"/>
        <scheme val="minor"/>
      </rPr>
      <t>4</t>
    </r>
  </si>
  <si>
    <r>
      <t>(10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 mm</t>
    </r>
    <r>
      <rPr>
        <vertAlign val="superscript"/>
        <sz val="11"/>
        <color theme="1"/>
        <rFont val="Calibri"/>
        <family val="2"/>
        <scheme val="minor"/>
      </rPr>
      <t>2</t>
    </r>
  </si>
  <si>
    <t>kN/m</t>
  </si>
  <si>
    <t>kN</t>
  </si>
  <si>
    <t>kNm</t>
  </si>
  <si>
    <t>KD</t>
  </si>
  <si>
    <t>Problem 16a-3</t>
  </si>
  <si>
    <t>-</t>
  </si>
  <si>
    <r>
      <t>Q</t>
    </r>
    <r>
      <rPr>
        <vertAlign val="subscript"/>
        <sz val="11"/>
        <color theme="1"/>
        <rFont val="Calibri"/>
        <family val="2"/>
        <scheme val="minor"/>
      </rPr>
      <t>0</t>
    </r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</si>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</sst>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"/>
  </numFmts>
  <fonts count="9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1"/>
      <charset val="2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</font>
    <font>
      <vertAlign val="subscript"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right"/>
    </xf>
    <xf numFmtId="4" fontId="0" fillId="0" borderId="0" xfId="0" applyNumberFormat="1"/>
    <xf numFmtId="0" fontId="7" fillId="0" borderId="0" xfId="0" applyFont="1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3" fontId="0" fillId="0" borderId="2" xfId="0" applyNumberFormat="1" applyBorder="1"/>
    <xf numFmtId="0" fontId="0" fillId="0" borderId="0" xfId="0" applyAlignment="1">
      <alignment horizontal="left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5" fontId="0" fillId="2" borderId="2" xfId="0" applyNumberFormat="1" applyFill="1" applyBorder="1"/>
    <xf numFmtId="165" fontId="0" fillId="2" borderId="4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NumberFormat="1" applyBorder="1"/>
    <xf numFmtId="0" fontId="0" fillId="0" borderId="4" xfId="0" applyNumberFormat="1" applyBorder="1"/>
    <xf numFmtId="3" fontId="0" fillId="2" borderId="2" xfId="0" applyNumberFormat="1" applyFill="1" applyBorder="1"/>
    <xf numFmtId="3" fontId="0" fillId="2" borderId="3" xfId="0" applyNumberFormat="1" applyFill="1" applyBorder="1"/>
    <xf numFmtId="3" fontId="0" fillId="2" borderId="4" xfId="0" applyNumberFormat="1" applyFill="1" applyBorder="1"/>
    <xf numFmtId="3" fontId="0" fillId="2" borderId="5" xfId="0" applyNumberFormat="1" applyFill="1" applyBorder="1"/>
    <xf numFmtId="3" fontId="0" fillId="2" borderId="6" xfId="0" applyNumberFormat="1" applyFill="1" applyBorder="1"/>
    <xf numFmtId="3" fontId="0" fillId="2" borderId="7" xfId="0" applyNumberFormat="1" applyFill="1" applyBorder="1"/>
    <xf numFmtId="3" fontId="0" fillId="2" borderId="8" xfId="0" applyNumberFormat="1" applyFill="1" applyBorder="1"/>
    <xf numFmtId="3" fontId="0" fillId="2" borderId="0" xfId="0" applyNumberFormat="1" applyFill="1"/>
    <xf numFmtId="3" fontId="0" fillId="2" borderId="9" xfId="0" applyNumberFormat="1" applyFill="1" applyBorder="1"/>
    <xf numFmtId="3" fontId="0" fillId="2" borderId="10" xfId="0" applyNumberFormat="1" applyFill="1" applyBorder="1"/>
    <xf numFmtId="3" fontId="0" fillId="2" borderId="11" xfId="0" applyNumberFormat="1" applyFill="1" applyBorder="1"/>
    <xf numFmtId="3" fontId="0" fillId="2" borderId="12" xfId="0" applyNumberFormat="1" applyFill="1" applyBorder="1"/>
    <xf numFmtId="3" fontId="0" fillId="2" borderId="0" xfId="0" applyNumberFormat="1" applyFill="1" applyBorder="1"/>
    <xf numFmtId="3" fontId="0" fillId="0" borderId="0" xfId="0" applyNumberFormat="1" applyFill="1" applyBorder="1"/>
    <xf numFmtId="3" fontId="0" fillId="0" borderId="0" xfId="0" applyNumberFormat="1" applyFill="1" applyBorder="1" applyAlignment="1">
      <alignment horizontal="left"/>
    </xf>
    <xf numFmtId="0" fontId="0" fillId="0" borderId="0" xfId="0" applyBorder="1"/>
    <xf numFmtId="3" fontId="0" fillId="4" borderId="5" xfId="0" applyNumberFormat="1" applyFill="1" applyBorder="1"/>
    <xf numFmtId="3" fontId="0" fillId="4" borderId="6" xfId="0" applyNumberFormat="1" applyFill="1" applyBorder="1"/>
    <xf numFmtId="3" fontId="0" fillId="4" borderId="7" xfId="0" applyNumberFormat="1" applyFill="1" applyBorder="1"/>
    <xf numFmtId="3" fontId="0" fillId="4" borderId="8" xfId="0" applyNumberFormat="1" applyFill="1" applyBorder="1"/>
    <xf numFmtId="3" fontId="0" fillId="4" borderId="0" xfId="0" applyNumberFormat="1" applyFill="1" applyBorder="1"/>
    <xf numFmtId="3" fontId="0" fillId="4" borderId="9" xfId="0" applyNumberFormat="1" applyFill="1" applyBorder="1"/>
    <xf numFmtId="3" fontId="0" fillId="4" borderId="10" xfId="0" applyNumberFormat="1" applyFill="1" applyBorder="1"/>
    <xf numFmtId="3" fontId="0" fillId="4" borderId="11" xfId="0" applyNumberFormat="1" applyFill="1" applyBorder="1"/>
    <xf numFmtId="3" fontId="0" fillId="4" borderId="12" xfId="0" applyNumberFormat="1" applyFill="1" applyBorder="1"/>
    <xf numFmtId="0" fontId="0" fillId="0" borderId="0" xfId="0" quotePrefix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3" fontId="0" fillId="0" borderId="5" xfId="0" applyNumberFormat="1" applyFill="1" applyBorder="1"/>
    <xf numFmtId="3" fontId="0" fillId="0" borderId="6" xfId="0" applyNumberFormat="1" applyFill="1" applyBorder="1"/>
    <xf numFmtId="0" fontId="0" fillId="0" borderId="6" xfId="0" applyFill="1" applyBorder="1"/>
    <xf numFmtId="3" fontId="0" fillId="0" borderId="7" xfId="0" applyNumberFormat="1" applyFill="1" applyBorder="1"/>
    <xf numFmtId="3" fontId="0" fillId="0" borderId="8" xfId="0" applyNumberFormat="1" applyFill="1" applyBorder="1"/>
    <xf numFmtId="0" fontId="0" fillId="0" borderId="0" xfId="0" applyFill="1" applyBorder="1"/>
    <xf numFmtId="3" fontId="0" fillId="0" borderId="9" xfId="0" applyNumberFormat="1" applyFill="1" applyBorder="1"/>
    <xf numFmtId="0" fontId="0" fillId="0" borderId="8" xfId="0" applyFill="1" applyBorder="1"/>
    <xf numFmtId="0" fontId="0" fillId="0" borderId="9" xfId="0" applyFill="1" applyBorder="1"/>
    <xf numFmtId="3" fontId="0" fillId="0" borderId="10" xfId="0" applyNumberFormat="1" applyFill="1" applyBorder="1"/>
    <xf numFmtId="3" fontId="0" fillId="0" borderId="11" xfId="0" applyNumberFormat="1" applyFill="1" applyBorder="1"/>
    <xf numFmtId="0" fontId="0" fillId="0" borderId="11" xfId="0" applyFill="1" applyBorder="1"/>
    <xf numFmtId="3" fontId="0" fillId="0" borderId="12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446943</xdr:colOff>
      <xdr:row>1</xdr:row>
      <xdr:rowOff>161193</xdr:rowOff>
    </xdr:from>
    <xdr:to>
      <xdr:col>7</xdr:col>
      <xdr:colOff>525439</xdr:colOff>
      <xdr:row>16</xdr:row>
      <xdr:rowOff>90708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D13A0DF-C3D0-3736-C835-C3A8BD4DD7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8366" y="402981"/>
          <a:ext cx="4247515" cy="278701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8D113-B570-448B-AB41-F7178BFC35EC}">
  <dimension ref="A1:R104"/>
  <sheetViews>
    <sheetView showGridLines="0" tabSelected="1" zoomScale="130" zoomScaleNormal="130" workbookViewId="0">
      <selection activeCell="P91" sqref="P91"/>
    </sheetView>
  </sheetViews>
  <sheetFormatPr defaultRowHeight="15"/>
  <cols>
    <col min="2" max="5" width="12.140625" customWidth="1"/>
    <col min="6" max="6" width="13.7109375" bestFit="1" customWidth="1"/>
    <col min="7" max="9" width="12.140625" customWidth="1"/>
    <col min="10" max="10" width="12.28515625" customWidth="1"/>
    <col min="11" max="11" width="12.5703125" customWidth="1"/>
    <col min="12" max="12" width="10.42578125" bestFit="1" customWidth="1"/>
    <col min="14" max="14" width="13.5703125" bestFit="1" customWidth="1"/>
    <col min="15" max="15" width="8.85546875" customWidth="1"/>
    <col min="17" max="17" width="9.85546875" bestFit="1" customWidth="1"/>
  </cols>
  <sheetData>
    <row r="1" spans="1:1" ht="18.75">
      <c r="A1" s="5" t="s">
        <v>30</v>
      </c>
    </row>
    <row r="22" spans="1:12" ht="18">
      <c r="A22" s="12" t="s">
        <v>0</v>
      </c>
      <c r="B22" s="1" t="s">
        <v>1</v>
      </c>
      <c r="C22" s="7">
        <v>4</v>
      </c>
      <c r="D22" t="s">
        <v>22</v>
      </c>
      <c r="E22" s="1" t="s">
        <v>7</v>
      </c>
      <c r="F22" s="10">
        <v>200</v>
      </c>
      <c r="G22" t="s">
        <v>23</v>
      </c>
      <c r="H22" s="3" t="s">
        <v>10</v>
      </c>
      <c r="I22" s="20">
        <f>COS(F23*PI()/180)</f>
        <v>1</v>
      </c>
      <c r="J22" s="1" t="s">
        <v>12</v>
      </c>
      <c r="K22" s="27">
        <f>1000*C24*F22/C22</f>
        <v>500000</v>
      </c>
      <c r="L22" t="s">
        <v>26</v>
      </c>
    </row>
    <row r="23" spans="1:12" ht="18.75">
      <c r="B23" s="1" t="s">
        <v>8</v>
      </c>
      <c r="C23" s="25">
        <v>300</v>
      </c>
      <c r="D23" t="s">
        <v>24</v>
      </c>
      <c r="E23" s="3" t="s">
        <v>17</v>
      </c>
      <c r="F23" s="8"/>
      <c r="G23" s="6" t="s">
        <v>9</v>
      </c>
      <c r="H23" s="3" t="s">
        <v>11</v>
      </c>
      <c r="I23" s="21">
        <f>COS(F24*PI()/180)</f>
        <v>1</v>
      </c>
      <c r="J23" s="1" t="s">
        <v>13</v>
      </c>
      <c r="K23" s="28">
        <f>12*F22*C23/(C22^3)</f>
        <v>11250</v>
      </c>
      <c r="L23" t="s">
        <v>26</v>
      </c>
    </row>
    <row r="24" spans="1:12" ht="18.75">
      <c r="B24" s="1" t="s">
        <v>6</v>
      </c>
      <c r="C24" s="26">
        <v>10</v>
      </c>
      <c r="D24" t="s">
        <v>25</v>
      </c>
      <c r="E24" s="3" t="s">
        <v>18</v>
      </c>
      <c r="F24" s="9"/>
      <c r="G24" s="6" t="s">
        <v>9</v>
      </c>
      <c r="J24" s="1" t="s">
        <v>14</v>
      </c>
      <c r="K24" s="28">
        <f>6*F22*C23/(C22^2)</f>
        <v>22500</v>
      </c>
      <c r="L24" t="s">
        <v>27</v>
      </c>
    </row>
    <row r="25" spans="1:12">
      <c r="J25" s="1" t="s">
        <v>15</v>
      </c>
      <c r="K25" s="28">
        <f>4*F22*C23/C22</f>
        <v>60000</v>
      </c>
      <c r="L25" t="s">
        <v>28</v>
      </c>
    </row>
    <row r="26" spans="1:12">
      <c r="J26" s="1" t="s">
        <v>16</v>
      </c>
      <c r="K26" s="29">
        <f>2*F22*C23/C22</f>
        <v>30000</v>
      </c>
      <c r="L26" t="s">
        <v>28</v>
      </c>
    </row>
    <row r="27" spans="1:12">
      <c r="B27" s="2">
        <v>7</v>
      </c>
      <c r="C27" s="2">
        <v>8</v>
      </c>
      <c r="D27" s="2">
        <v>9</v>
      </c>
      <c r="E27" s="2">
        <v>1</v>
      </c>
      <c r="F27" s="2">
        <v>2</v>
      </c>
      <c r="G27" s="2">
        <v>3</v>
      </c>
    </row>
    <row r="28" spans="1:12">
      <c r="B28" s="30">
        <f>K22*I22^2+K23*I23^2</f>
        <v>511250</v>
      </c>
      <c r="C28" s="31">
        <f>(K22-K23)*I22*I23</f>
        <v>488750</v>
      </c>
      <c r="D28" s="31">
        <f>-K24*I23</f>
        <v>-22500</v>
      </c>
      <c r="E28" s="31">
        <f>-(K22*I22^2+K23*I23^2)</f>
        <v>-511250</v>
      </c>
      <c r="F28" s="31">
        <f>-(K22-K23)*I22*I23</f>
        <v>-488750</v>
      </c>
      <c r="G28" s="32">
        <f>-K24*I23</f>
        <v>-22500</v>
      </c>
      <c r="H28" s="11">
        <v>7</v>
      </c>
    </row>
    <row r="29" spans="1:12">
      <c r="B29" s="33">
        <f>(K22-K23)*I22*I23</f>
        <v>488750</v>
      </c>
      <c r="C29" s="34">
        <f>(K22*I23^2+K23*I22^2)</f>
        <v>511250</v>
      </c>
      <c r="D29" s="34">
        <f>K24*I22</f>
        <v>22500</v>
      </c>
      <c r="E29" s="34">
        <f>-(K22-K23)*I22*I23</f>
        <v>-488750</v>
      </c>
      <c r="F29" s="34">
        <f>-(K22*I23^2+K23*I22^2)</f>
        <v>-511250</v>
      </c>
      <c r="G29" s="35">
        <f>K24*I22</f>
        <v>22500</v>
      </c>
      <c r="H29" s="11">
        <v>8</v>
      </c>
    </row>
    <row r="30" spans="1:12">
      <c r="B30" s="33">
        <f>-K24*I23</f>
        <v>-22500</v>
      </c>
      <c r="C30" s="34">
        <f>K24*I22</f>
        <v>22500</v>
      </c>
      <c r="D30" s="34">
        <f>K25</f>
        <v>60000</v>
      </c>
      <c r="E30" s="34">
        <f>K24*I23</f>
        <v>22500</v>
      </c>
      <c r="F30" s="34">
        <f>-K24*I22</f>
        <v>-22500</v>
      </c>
      <c r="G30" s="35">
        <f>K26</f>
        <v>30000</v>
      </c>
      <c r="H30" s="11">
        <v>9</v>
      </c>
    </row>
    <row r="31" spans="1:12">
      <c r="B31" s="33">
        <f>-(K22*I22^2+K23*I23^2)</f>
        <v>-511250</v>
      </c>
      <c r="C31" s="34">
        <f>-(K22-K23)*I22*I23</f>
        <v>-488750</v>
      </c>
      <c r="D31" s="34">
        <f>K24*I23</f>
        <v>22500</v>
      </c>
      <c r="E31" s="34">
        <f>K22*I22^2+K23*I23^2</f>
        <v>511250</v>
      </c>
      <c r="F31" s="34">
        <f>(K22-K23)*I22*I23</f>
        <v>488750</v>
      </c>
      <c r="G31" s="35">
        <f>K24*I23</f>
        <v>22500</v>
      </c>
      <c r="H31" s="11">
        <v>1</v>
      </c>
    </row>
    <row r="32" spans="1:12">
      <c r="B32" s="33">
        <f>-(K22-K23)*I22*I23</f>
        <v>-488750</v>
      </c>
      <c r="C32" s="34">
        <f>-(K22*I23^2+K23*I22^2)</f>
        <v>-511250</v>
      </c>
      <c r="D32" s="34">
        <f>-K24*I22</f>
        <v>-22500</v>
      </c>
      <c r="E32" s="34">
        <f>(K22-K23)*I22*I23</f>
        <v>488750</v>
      </c>
      <c r="F32" s="34">
        <f>K22*I23^2+K23*I22^2</f>
        <v>511250</v>
      </c>
      <c r="G32" s="35">
        <f>-K24*I22</f>
        <v>-22500</v>
      </c>
      <c r="H32" s="11">
        <v>2</v>
      </c>
    </row>
    <row r="33" spans="1:12">
      <c r="B33" s="36">
        <f>-K24*I23</f>
        <v>-22500</v>
      </c>
      <c r="C33" s="37">
        <f>K24*I22</f>
        <v>22500</v>
      </c>
      <c r="D33" s="37">
        <f>K26</f>
        <v>30000</v>
      </c>
      <c r="E33" s="37">
        <f>K24*I23</f>
        <v>22500</v>
      </c>
      <c r="F33" s="37">
        <f>-K24*I22</f>
        <v>-22500</v>
      </c>
      <c r="G33" s="38">
        <f>K25</f>
        <v>60000</v>
      </c>
      <c r="H33" s="11">
        <v>3</v>
      </c>
    </row>
    <row r="37" spans="1:12" ht="18">
      <c r="A37" s="12" t="s">
        <v>2</v>
      </c>
      <c r="B37" s="1" t="s">
        <v>1</v>
      </c>
      <c r="C37" s="7">
        <v>4</v>
      </c>
      <c r="D37" t="s">
        <v>22</v>
      </c>
      <c r="E37" s="1" t="s">
        <v>7</v>
      </c>
      <c r="F37" s="10">
        <v>200</v>
      </c>
      <c r="G37" t="s">
        <v>23</v>
      </c>
      <c r="H37" s="3" t="s">
        <v>10</v>
      </c>
      <c r="I37" s="20">
        <f>COS(F38*PI()/180)</f>
        <v>1</v>
      </c>
      <c r="J37" s="1" t="s">
        <v>12</v>
      </c>
      <c r="K37" s="27">
        <f>1000*C39*F37/C37</f>
        <v>500000</v>
      </c>
      <c r="L37" t="s">
        <v>26</v>
      </c>
    </row>
    <row r="38" spans="1:12" ht="18.75">
      <c r="B38" s="1" t="s">
        <v>8</v>
      </c>
      <c r="C38" s="8">
        <v>300</v>
      </c>
      <c r="D38" t="s">
        <v>24</v>
      </c>
      <c r="E38" s="3" t="s">
        <v>17</v>
      </c>
      <c r="F38" s="8"/>
      <c r="G38" s="6" t="s">
        <v>9</v>
      </c>
      <c r="H38" s="3" t="s">
        <v>11</v>
      </c>
      <c r="I38" s="21">
        <f>COS(F39*PI()/180)</f>
        <v>1</v>
      </c>
      <c r="J38" s="1" t="s">
        <v>13</v>
      </c>
      <c r="K38" s="28">
        <f>12*F37*C38/(C37^3)</f>
        <v>11250</v>
      </c>
      <c r="L38" t="s">
        <v>26</v>
      </c>
    </row>
    <row r="39" spans="1:12" ht="18.75">
      <c r="B39" s="1" t="s">
        <v>6</v>
      </c>
      <c r="C39" s="9">
        <v>10</v>
      </c>
      <c r="D39" t="s">
        <v>25</v>
      </c>
      <c r="E39" s="3" t="s">
        <v>18</v>
      </c>
      <c r="F39" s="9"/>
      <c r="G39" s="6" t="s">
        <v>9</v>
      </c>
      <c r="J39" s="1" t="s">
        <v>14</v>
      </c>
      <c r="K39" s="28">
        <f>6*F37*C38/(C37^2)</f>
        <v>22500</v>
      </c>
      <c r="L39" t="s">
        <v>27</v>
      </c>
    </row>
    <row r="40" spans="1:12">
      <c r="J40" s="1" t="s">
        <v>15</v>
      </c>
      <c r="K40" s="28">
        <f>4*F37*C38/C37</f>
        <v>60000</v>
      </c>
      <c r="L40" t="s">
        <v>28</v>
      </c>
    </row>
    <row r="41" spans="1:12">
      <c r="J41" s="1" t="s">
        <v>16</v>
      </c>
      <c r="K41" s="29">
        <f>2*F37*C38/C37</f>
        <v>30000</v>
      </c>
      <c r="L41" t="s">
        <v>28</v>
      </c>
    </row>
    <row r="42" spans="1:12">
      <c r="B42" s="2">
        <v>1</v>
      </c>
      <c r="C42" s="2">
        <v>2</v>
      </c>
      <c r="D42" s="2">
        <v>3</v>
      </c>
      <c r="E42" s="2">
        <v>4</v>
      </c>
      <c r="F42" s="2">
        <v>5</v>
      </c>
      <c r="G42" s="2">
        <v>6</v>
      </c>
    </row>
    <row r="43" spans="1:12">
      <c r="B43" s="30">
        <f>K37*I37^2+K38*I38^2</f>
        <v>511250</v>
      </c>
      <c r="C43" s="31">
        <f>(K37-K38)*I37*I38</f>
        <v>488750</v>
      </c>
      <c r="D43" s="31">
        <f>-K39*I38</f>
        <v>-22500</v>
      </c>
      <c r="E43" s="31">
        <f>-(K37*I37^2+K38*I38^2)</f>
        <v>-511250</v>
      </c>
      <c r="F43" s="31">
        <f>-(K37-K38)*I37*I38</f>
        <v>-488750</v>
      </c>
      <c r="G43" s="32">
        <f>-K39*I38</f>
        <v>-22500</v>
      </c>
      <c r="H43" s="11">
        <v>1</v>
      </c>
    </row>
    <row r="44" spans="1:12">
      <c r="B44" s="33">
        <f>(K37-K38)*I37*I38</f>
        <v>488750</v>
      </c>
      <c r="C44" s="34">
        <f>(K37*I38^2+K38*I37^2)</f>
        <v>511250</v>
      </c>
      <c r="D44" s="34">
        <f>K39*I37</f>
        <v>22500</v>
      </c>
      <c r="E44" s="34">
        <f>-(K37-K38)*I37*I38</f>
        <v>-488750</v>
      </c>
      <c r="F44" s="34">
        <f>-(K37*I38^2+K38*I37^2)</f>
        <v>-511250</v>
      </c>
      <c r="G44" s="35">
        <f>K39*I37</f>
        <v>22500</v>
      </c>
      <c r="H44" s="11">
        <v>2</v>
      </c>
    </row>
    <row r="45" spans="1:12">
      <c r="B45" s="33">
        <f>-K39*I38</f>
        <v>-22500</v>
      </c>
      <c r="C45" s="34">
        <f>K39*I37</f>
        <v>22500</v>
      </c>
      <c r="D45" s="34">
        <f>K40</f>
        <v>60000</v>
      </c>
      <c r="E45" s="34">
        <f>K39*I38</f>
        <v>22500</v>
      </c>
      <c r="F45" s="34">
        <f>-K39*I37</f>
        <v>-22500</v>
      </c>
      <c r="G45" s="35">
        <f>K41</f>
        <v>30000</v>
      </c>
      <c r="H45" s="11">
        <v>3</v>
      </c>
    </row>
    <row r="46" spans="1:12">
      <c r="B46" s="33">
        <f>-(K37*I37^2+K38*I38^2)</f>
        <v>-511250</v>
      </c>
      <c r="C46" s="34">
        <f>-(K37-K38)*I37*I38</f>
        <v>-488750</v>
      </c>
      <c r="D46" s="34">
        <f>K39*I38</f>
        <v>22500</v>
      </c>
      <c r="E46" s="34">
        <f>K37*I37^2+K38*I38^2</f>
        <v>511250</v>
      </c>
      <c r="F46" s="34">
        <f>(K37-K38)*I37*I38</f>
        <v>488750</v>
      </c>
      <c r="G46" s="35">
        <f>K39*I38</f>
        <v>22500</v>
      </c>
      <c r="H46" s="11">
        <v>4</v>
      </c>
    </row>
    <row r="47" spans="1:12">
      <c r="B47" s="33">
        <f>-(K37-K38)*I37*I38</f>
        <v>-488750</v>
      </c>
      <c r="C47" s="34">
        <f>-(K37*I38^2+K38*I37^2)</f>
        <v>-511250</v>
      </c>
      <c r="D47" s="34">
        <f>-K39*I37</f>
        <v>-22500</v>
      </c>
      <c r="E47" s="34">
        <f>(K37-K38)*I37*I38</f>
        <v>488750</v>
      </c>
      <c r="F47" s="34">
        <f>K37*I38^2+K38*I37^2</f>
        <v>511250</v>
      </c>
      <c r="G47" s="35">
        <f>-K39*I37</f>
        <v>-22500</v>
      </c>
      <c r="H47" s="11">
        <v>5</v>
      </c>
    </row>
    <row r="48" spans="1:12">
      <c r="B48" s="36">
        <f>-K39*I38</f>
        <v>-22500</v>
      </c>
      <c r="C48" s="37">
        <f>K39*I37</f>
        <v>22500</v>
      </c>
      <c r="D48" s="37">
        <f>K41</f>
        <v>30000</v>
      </c>
      <c r="E48" s="37">
        <f>K39*I38</f>
        <v>22500</v>
      </c>
      <c r="F48" s="37">
        <f>-K39*I37</f>
        <v>-22500</v>
      </c>
      <c r="G48" s="38">
        <f>K40</f>
        <v>60000</v>
      </c>
      <c r="H48" s="11">
        <v>6</v>
      </c>
    </row>
    <row r="52" spans="1:11">
      <c r="B52" s="2">
        <v>1</v>
      </c>
      <c r="C52" s="2">
        <v>2</v>
      </c>
      <c r="D52" s="2">
        <v>3</v>
      </c>
      <c r="E52" s="2">
        <v>4</v>
      </c>
      <c r="F52" s="2">
        <v>5</v>
      </c>
      <c r="G52" s="2">
        <v>6</v>
      </c>
      <c r="H52" s="2">
        <v>7</v>
      </c>
      <c r="I52" s="2">
        <v>8</v>
      </c>
      <c r="J52" s="2">
        <v>9</v>
      </c>
    </row>
    <row r="53" spans="1:11">
      <c r="B53" s="61"/>
      <c r="C53" s="62"/>
      <c r="D53" s="62"/>
      <c r="E53" s="63"/>
      <c r="F53" s="63"/>
      <c r="G53" s="63"/>
      <c r="H53" s="62"/>
      <c r="I53" s="62"/>
      <c r="J53" s="64"/>
      <c r="K53" s="41">
        <v>1</v>
      </c>
    </row>
    <row r="54" spans="1:11">
      <c r="B54" s="65"/>
      <c r="C54" s="40"/>
      <c r="D54" s="40"/>
      <c r="E54" s="66"/>
      <c r="F54" s="66"/>
      <c r="G54" s="66"/>
      <c r="H54" s="40"/>
      <c r="I54" s="40"/>
      <c r="J54" s="67"/>
      <c r="K54" s="41">
        <v>2</v>
      </c>
    </row>
    <row r="55" spans="1:11">
      <c r="A55" t="s">
        <v>3</v>
      </c>
      <c r="B55" s="65"/>
      <c r="C55" s="40"/>
      <c r="D55" s="40"/>
      <c r="E55" s="66"/>
      <c r="F55" s="66"/>
      <c r="G55" s="66"/>
      <c r="H55" s="40"/>
      <c r="I55" s="40"/>
      <c r="J55" s="67"/>
      <c r="K55" s="41">
        <v>3</v>
      </c>
    </row>
    <row r="56" spans="1:11">
      <c r="B56" s="68"/>
      <c r="C56" s="66"/>
      <c r="D56" s="66"/>
      <c r="E56" s="66"/>
      <c r="F56" s="66"/>
      <c r="G56" s="66"/>
      <c r="H56" s="66"/>
      <c r="I56" s="66"/>
      <c r="J56" s="69"/>
      <c r="K56" s="41">
        <v>4</v>
      </c>
    </row>
    <row r="57" spans="1:11">
      <c r="B57" s="68"/>
      <c r="C57" s="66"/>
      <c r="D57" s="66"/>
      <c r="E57" s="66"/>
      <c r="F57" s="66"/>
      <c r="G57" s="66"/>
      <c r="H57" s="66"/>
      <c r="I57" s="66"/>
      <c r="J57" s="69"/>
      <c r="K57" s="41">
        <v>5</v>
      </c>
    </row>
    <row r="58" spans="1:11">
      <c r="B58" s="68"/>
      <c r="C58" s="66"/>
      <c r="D58" s="66"/>
      <c r="E58" s="66"/>
      <c r="F58" s="66"/>
      <c r="G58" s="66"/>
      <c r="H58" s="66"/>
      <c r="I58" s="66"/>
      <c r="J58" s="69"/>
      <c r="K58" s="41">
        <v>6</v>
      </c>
    </row>
    <row r="59" spans="1:11">
      <c r="B59" s="65"/>
      <c r="C59" s="40"/>
      <c r="D59" s="40"/>
      <c r="E59" s="66"/>
      <c r="F59" s="66"/>
      <c r="G59" s="66"/>
      <c r="H59" s="40"/>
      <c r="I59" s="40"/>
      <c r="J59" s="67"/>
      <c r="K59" s="41">
        <v>7</v>
      </c>
    </row>
    <row r="60" spans="1:11">
      <c r="B60" s="65"/>
      <c r="C60" s="40"/>
      <c r="D60" s="40"/>
      <c r="E60" s="66"/>
      <c r="F60" s="66"/>
      <c r="G60" s="66"/>
      <c r="H60" s="40"/>
      <c r="I60" s="40"/>
      <c r="J60" s="67"/>
      <c r="K60" s="41">
        <v>8</v>
      </c>
    </row>
    <row r="61" spans="1:11">
      <c r="B61" s="70"/>
      <c r="C61" s="71"/>
      <c r="D61" s="71"/>
      <c r="E61" s="72"/>
      <c r="F61" s="72"/>
      <c r="G61" s="72"/>
      <c r="H61" s="71"/>
      <c r="I61" s="71"/>
      <c r="J61" s="73"/>
      <c r="K61" s="41">
        <v>9</v>
      </c>
    </row>
    <row r="64" spans="1:11">
      <c r="B64" s="2">
        <v>1</v>
      </c>
      <c r="C64" s="2">
        <v>2</v>
      </c>
      <c r="D64" s="2">
        <v>3</v>
      </c>
      <c r="E64" s="2">
        <v>4</v>
      </c>
      <c r="F64" s="2">
        <v>5</v>
      </c>
      <c r="G64" s="2">
        <v>6</v>
      </c>
      <c r="H64" s="2">
        <v>7</v>
      </c>
      <c r="I64" s="2">
        <v>8</v>
      </c>
      <c r="J64" s="2">
        <v>9</v>
      </c>
    </row>
    <row r="65" spans="1:11">
      <c r="B65" s="61"/>
      <c r="C65" s="62"/>
      <c r="D65" s="62"/>
      <c r="E65" s="62"/>
      <c r="F65" s="62"/>
      <c r="G65" s="62"/>
      <c r="H65" s="63"/>
      <c r="I65" s="13"/>
      <c r="J65" s="14"/>
      <c r="K65" s="41">
        <v>1</v>
      </c>
    </row>
    <row r="66" spans="1:11">
      <c r="B66" s="65"/>
      <c r="C66" s="40"/>
      <c r="D66" s="40"/>
      <c r="E66" s="40"/>
      <c r="F66" s="40"/>
      <c r="G66" s="40"/>
      <c r="H66" s="66"/>
      <c r="I66" s="42"/>
      <c r="J66" s="15"/>
      <c r="K66" s="41">
        <v>2</v>
      </c>
    </row>
    <row r="67" spans="1:11">
      <c r="A67" t="s">
        <v>4</v>
      </c>
      <c r="B67" s="65"/>
      <c r="C67" s="40"/>
      <c r="D67" s="40"/>
      <c r="E67" s="40"/>
      <c r="F67" s="40"/>
      <c r="G67" s="40"/>
      <c r="H67" s="66"/>
      <c r="I67" s="42"/>
      <c r="J67" s="15"/>
      <c r="K67" s="41">
        <v>3</v>
      </c>
    </row>
    <row r="68" spans="1:11">
      <c r="B68" s="65"/>
      <c r="C68" s="40"/>
      <c r="D68" s="40"/>
      <c r="E68" s="40"/>
      <c r="F68" s="40"/>
      <c r="G68" s="40"/>
      <c r="H68" s="66"/>
      <c r="I68" s="42"/>
      <c r="J68" s="15"/>
      <c r="K68" s="41">
        <v>4</v>
      </c>
    </row>
    <row r="69" spans="1:11">
      <c r="B69" s="65"/>
      <c r="C69" s="40"/>
      <c r="D69" s="40"/>
      <c r="E69" s="40"/>
      <c r="F69" s="40"/>
      <c r="G69" s="40"/>
      <c r="H69" s="66"/>
      <c r="I69" s="42"/>
      <c r="J69" s="15"/>
      <c r="K69" s="41">
        <v>5</v>
      </c>
    </row>
    <row r="70" spans="1:11">
      <c r="B70" s="65"/>
      <c r="C70" s="40"/>
      <c r="D70" s="40"/>
      <c r="E70" s="40"/>
      <c r="F70" s="40"/>
      <c r="G70" s="40"/>
      <c r="H70" s="66"/>
      <c r="I70" s="42"/>
      <c r="J70" s="15"/>
      <c r="K70" s="41">
        <v>6</v>
      </c>
    </row>
    <row r="71" spans="1:11">
      <c r="B71" s="68"/>
      <c r="C71" s="66"/>
      <c r="D71" s="66"/>
      <c r="E71" s="66"/>
      <c r="F71" s="66"/>
      <c r="G71" s="66"/>
      <c r="H71" s="66"/>
      <c r="I71" s="42"/>
      <c r="J71" s="15"/>
      <c r="K71" s="41">
        <v>7</v>
      </c>
    </row>
    <row r="72" spans="1:11">
      <c r="B72" s="16"/>
      <c r="C72" s="42"/>
      <c r="D72" s="42"/>
      <c r="E72" s="42"/>
      <c r="F72" s="42"/>
      <c r="G72" s="42"/>
      <c r="H72" s="42"/>
      <c r="I72" s="42"/>
      <c r="J72" s="15"/>
      <c r="K72" s="41">
        <v>8</v>
      </c>
    </row>
    <row r="73" spans="1:11">
      <c r="B73" s="17"/>
      <c r="C73" s="18"/>
      <c r="D73" s="18"/>
      <c r="E73" s="18"/>
      <c r="F73" s="18"/>
      <c r="G73" s="18"/>
      <c r="H73" s="18"/>
      <c r="I73" s="18"/>
      <c r="J73" s="19"/>
      <c r="K73" s="41">
        <v>9</v>
      </c>
    </row>
    <row r="74" spans="1:11">
      <c r="E74" s="4"/>
      <c r="F74" s="4"/>
      <c r="G74" s="4"/>
      <c r="H74" s="4"/>
      <c r="I74" s="4"/>
      <c r="J74" s="11"/>
    </row>
    <row r="75" spans="1:11">
      <c r="E75" s="4"/>
      <c r="F75" s="4"/>
      <c r="G75" s="4"/>
      <c r="H75" s="4"/>
      <c r="I75" s="4"/>
      <c r="J75" s="11"/>
    </row>
    <row r="76" spans="1:11">
      <c r="J76" s="11"/>
    </row>
    <row r="77" spans="1:11">
      <c r="B77" s="2">
        <v>1</v>
      </c>
      <c r="C77" s="2">
        <v>2</v>
      </c>
      <c r="D77" s="2">
        <v>3</v>
      </c>
      <c r="E77" s="2">
        <v>4</v>
      </c>
      <c r="F77" s="2">
        <v>5</v>
      </c>
      <c r="G77" s="2">
        <v>6</v>
      </c>
      <c r="H77" s="2">
        <v>7</v>
      </c>
      <c r="I77" s="2">
        <v>8</v>
      </c>
      <c r="J77" s="2">
        <v>9</v>
      </c>
    </row>
    <row r="78" spans="1:11">
      <c r="B78" s="30"/>
      <c r="C78" s="31"/>
      <c r="D78" s="31"/>
      <c r="E78" s="31"/>
      <c r="F78" s="31"/>
      <c r="G78" s="31"/>
      <c r="H78" s="31"/>
      <c r="I78" s="31"/>
      <c r="J78" s="32"/>
      <c r="K78" s="11">
        <v>1</v>
      </c>
    </row>
    <row r="79" spans="1:11">
      <c r="B79" s="33"/>
      <c r="C79" s="39"/>
      <c r="D79" s="39"/>
      <c r="E79" s="39"/>
      <c r="F79" s="39"/>
      <c r="G79" s="39"/>
      <c r="H79" s="39"/>
      <c r="I79" s="39"/>
      <c r="J79" s="35"/>
      <c r="K79" s="11">
        <v>2</v>
      </c>
    </row>
    <row r="80" spans="1:11">
      <c r="A80" t="s">
        <v>5</v>
      </c>
      <c r="B80" s="33"/>
      <c r="C80" s="39"/>
      <c r="D80" s="39"/>
      <c r="E80" s="39"/>
      <c r="F80" s="39"/>
      <c r="G80" s="39"/>
      <c r="H80" s="39"/>
      <c r="I80" s="39"/>
      <c r="J80" s="35"/>
      <c r="K80" s="11">
        <v>3</v>
      </c>
    </row>
    <row r="81" spans="2:18">
      <c r="B81" s="33"/>
      <c r="C81" s="39"/>
      <c r="D81" s="39"/>
      <c r="E81" s="39"/>
      <c r="F81" s="39"/>
      <c r="G81" s="39"/>
      <c r="H81" s="39"/>
      <c r="I81" s="39"/>
      <c r="J81" s="35"/>
      <c r="K81" s="11">
        <v>4</v>
      </c>
    </row>
    <row r="82" spans="2:18">
      <c r="B82" s="33"/>
      <c r="C82" s="39"/>
      <c r="D82" s="39"/>
      <c r="E82" s="39"/>
      <c r="F82" s="39"/>
      <c r="G82" s="39"/>
      <c r="H82" s="39"/>
      <c r="I82" s="39"/>
      <c r="J82" s="35"/>
      <c r="K82" s="11">
        <v>5</v>
      </c>
    </row>
    <row r="83" spans="2:18">
      <c r="B83" s="33"/>
      <c r="C83" s="39"/>
      <c r="D83" s="39"/>
      <c r="E83" s="39"/>
      <c r="F83" s="39"/>
      <c r="G83" s="39"/>
      <c r="H83" s="39"/>
      <c r="I83" s="39"/>
      <c r="J83" s="35"/>
      <c r="K83" s="11">
        <v>6</v>
      </c>
    </row>
    <row r="84" spans="2:18">
      <c r="B84" s="33"/>
      <c r="C84" s="39"/>
      <c r="D84" s="39"/>
      <c r="E84" s="39"/>
      <c r="F84" s="39"/>
      <c r="G84" s="39"/>
      <c r="H84" s="39"/>
      <c r="I84" s="39"/>
      <c r="J84" s="35"/>
      <c r="K84" s="11">
        <v>7</v>
      </c>
    </row>
    <row r="85" spans="2:18">
      <c r="B85" s="33"/>
      <c r="C85" s="39"/>
      <c r="D85" s="39"/>
      <c r="E85" s="39"/>
      <c r="F85" s="39"/>
      <c r="G85" s="39"/>
      <c r="H85" s="39"/>
      <c r="I85" s="39"/>
      <c r="J85" s="35"/>
      <c r="K85" s="11">
        <v>8</v>
      </c>
    </row>
    <row r="86" spans="2:18">
      <c r="B86" s="36"/>
      <c r="C86" s="37"/>
      <c r="D86" s="37"/>
      <c r="E86" s="37"/>
      <c r="F86" s="37"/>
      <c r="G86" s="37"/>
      <c r="H86" s="37"/>
      <c r="I86" s="37"/>
      <c r="J86" s="38"/>
      <c r="K86" s="11">
        <v>9</v>
      </c>
    </row>
    <row r="87" spans="2:18">
      <c r="O87" s="2"/>
      <c r="P87" s="2"/>
      <c r="Q87" s="2"/>
    </row>
    <row r="89" spans="2:18" ht="17.25">
      <c r="B89" s="2">
        <v>1</v>
      </c>
      <c r="C89" s="2">
        <v>2</v>
      </c>
      <c r="D89" s="2">
        <v>3</v>
      </c>
      <c r="F89" s="2" t="s">
        <v>19</v>
      </c>
      <c r="H89" s="2" t="s">
        <v>20</v>
      </c>
    </row>
    <row r="90" spans="2:18">
      <c r="B90" s="43"/>
      <c r="C90" s="44"/>
      <c r="D90" s="45"/>
      <c r="E90" s="11">
        <v>1</v>
      </c>
      <c r="F90" s="22"/>
      <c r="H90" s="56"/>
      <c r="I90" t="s">
        <v>22</v>
      </c>
    </row>
    <row r="91" spans="2:18">
      <c r="B91" s="46"/>
      <c r="C91" s="47"/>
      <c r="D91" s="48"/>
      <c r="E91" s="11">
        <v>2</v>
      </c>
      <c r="F91" s="23"/>
      <c r="G91" t="s">
        <v>27</v>
      </c>
      <c r="H91" s="57"/>
      <c r="I91" t="s">
        <v>22</v>
      </c>
    </row>
    <row r="92" spans="2:18">
      <c r="B92" s="49"/>
      <c r="C92" s="50"/>
      <c r="D92" s="51"/>
      <c r="E92" s="11">
        <v>3</v>
      </c>
      <c r="F92" s="24"/>
      <c r="G92" t="s">
        <v>28</v>
      </c>
      <c r="H92" s="58"/>
      <c r="I92" t="s">
        <v>21</v>
      </c>
    </row>
    <row r="95" spans="2:18" ht="18.75">
      <c r="B95" s="2">
        <v>1</v>
      </c>
      <c r="C95" s="2">
        <v>2</v>
      </c>
      <c r="D95" s="2">
        <v>3</v>
      </c>
      <c r="E95" s="2">
        <v>4</v>
      </c>
      <c r="F95" s="2">
        <v>5</v>
      </c>
      <c r="G95" s="2">
        <v>6</v>
      </c>
      <c r="H95" s="2">
        <v>7</v>
      </c>
      <c r="I95" s="2">
        <v>8</v>
      </c>
      <c r="J95" s="2">
        <v>9</v>
      </c>
      <c r="L95" s="2" t="s">
        <v>20</v>
      </c>
      <c r="N95" s="2" t="s">
        <v>29</v>
      </c>
      <c r="P95" s="2" t="s">
        <v>32</v>
      </c>
      <c r="R95" s="2" t="s">
        <v>19</v>
      </c>
    </row>
    <row r="96" spans="2:18">
      <c r="B96" s="30"/>
      <c r="C96" s="31"/>
      <c r="D96" s="31"/>
      <c r="E96" s="31"/>
      <c r="F96" s="31"/>
      <c r="G96" s="31"/>
      <c r="H96" s="31"/>
      <c r="I96" s="31"/>
      <c r="J96" s="32"/>
      <c r="K96" s="11">
        <v>1</v>
      </c>
      <c r="L96" s="56"/>
      <c r="N96" s="53"/>
      <c r="P96" s="22"/>
      <c r="R96" s="53"/>
    </row>
    <row r="97" spans="1:18">
      <c r="B97" s="33"/>
      <c r="C97" s="39"/>
      <c r="D97" s="39"/>
      <c r="E97" s="39"/>
      <c r="F97" s="39"/>
      <c r="G97" s="39"/>
      <c r="H97" s="39"/>
      <c r="I97" s="39"/>
      <c r="J97" s="35"/>
      <c r="K97" s="11">
        <v>2</v>
      </c>
      <c r="L97" s="57"/>
      <c r="N97" s="54"/>
      <c r="P97" s="23"/>
      <c r="R97" s="54"/>
    </row>
    <row r="98" spans="1:18">
      <c r="A98" t="s">
        <v>5</v>
      </c>
      <c r="B98" s="33"/>
      <c r="C98" s="39"/>
      <c r="D98" s="39"/>
      <c r="E98" s="39"/>
      <c r="F98" s="39"/>
      <c r="G98" s="39"/>
      <c r="H98" s="39"/>
      <c r="I98" s="39"/>
      <c r="J98" s="35"/>
      <c r="K98" s="11">
        <v>3</v>
      </c>
      <c r="L98" s="58"/>
      <c r="N98" s="54"/>
      <c r="P98" s="23"/>
      <c r="R98" s="54"/>
    </row>
    <row r="99" spans="1:18">
      <c r="B99" s="33"/>
      <c r="C99" s="39"/>
      <c r="D99" s="39"/>
      <c r="E99" s="39"/>
      <c r="F99" s="39"/>
      <c r="G99" s="39"/>
      <c r="H99" s="39"/>
      <c r="I99" s="39"/>
      <c r="J99" s="35"/>
      <c r="K99" s="11">
        <v>4</v>
      </c>
      <c r="L99" s="59"/>
      <c r="N99" s="54"/>
      <c r="P99" s="23"/>
      <c r="R99" s="54"/>
    </row>
    <row r="100" spans="1:18">
      <c r="B100" s="33"/>
      <c r="C100" s="39"/>
      <c r="D100" s="39"/>
      <c r="E100" s="39"/>
      <c r="F100" s="39"/>
      <c r="G100" s="39"/>
      <c r="H100" s="39"/>
      <c r="I100" s="39"/>
      <c r="J100" s="35"/>
      <c r="K100" s="11">
        <v>5</v>
      </c>
      <c r="L100" s="59"/>
      <c r="N100" s="54"/>
      <c r="O100" s="52" t="s">
        <v>31</v>
      </c>
      <c r="P100" s="23"/>
      <c r="Q100" s="52" t="s">
        <v>33</v>
      </c>
      <c r="R100" s="54"/>
    </row>
    <row r="101" spans="1:18">
      <c r="B101" s="33"/>
      <c r="C101" s="39"/>
      <c r="D101" s="39"/>
      <c r="E101" s="39"/>
      <c r="F101" s="39"/>
      <c r="G101" s="39"/>
      <c r="H101" s="39"/>
      <c r="I101" s="39"/>
      <c r="J101" s="35"/>
      <c r="K101" s="11">
        <v>6</v>
      </c>
      <c r="L101" s="59"/>
      <c r="N101" s="54"/>
      <c r="P101" s="23"/>
      <c r="R101" s="54"/>
    </row>
    <row r="102" spans="1:18">
      <c r="B102" s="33"/>
      <c r="C102" s="39"/>
      <c r="D102" s="39"/>
      <c r="E102" s="39"/>
      <c r="F102" s="39"/>
      <c r="G102" s="39"/>
      <c r="H102" s="39"/>
      <c r="I102" s="39"/>
      <c r="J102" s="35"/>
      <c r="K102" s="11">
        <v>7</v>
      </c>
      <c r="L102" s="59"/>
      <c r="N102" s="54"/>
      <c r="P102" s="23"/>
      <c r="R102" s="54"/>
    </row>
    <row r="103" spans="1:18">
      <c r="B103" s="33"/>
      <c r="C103" s="39"/>
      <c r="D103" s="39"/>
      <c r="E103" s="39"/>
      <c r="F103" s="39"/>
      <c r="G103" s="39"/>
      <c r="H103" s="39"/>
      <c r="I103" s="39"/>
      <c r="J103" s="35"/>
      <c r="K103" s="11">
        <v>8</v>
      </c>
      <c r="L103" s="59"/>
      <c r="N103" s="54"/>
      <c r="P103" s="23"/>
      <c r="R103" s="54"/>
    </row>
    <row r="104" spans="1:18">
      <c r="B104" s="36"/>
      <c r="C104" s="37"/>
      <c r="D104" s="37"/>
      <c r="E104" s="37"/>
      <c r="F104" s="37"/>
      <c r="G104" s="37"/>
      <c r="H104" s="37"/>
      <c r="I104" s="37"/>
      <c r="J104" s="38"/>
      <c r="K104" s="11">
        <v>9</v>
      </c>
      <c r="L104" s="60"/>
      <c r="N104" s="55"/>
      <c r="P104" s="24"/>
      <c r="R104" s="55"/>
    </row>
  </sheetData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V Camp (cvcamp)</dc:creator>
  <cp:lastModifiedBy>Charles Camp (cvcamp)</cp:lastModifiedBy>
  <dcterms:created xsi:type="dcterms:W3CDTF">2023-08-15T20:19:30Z</dcterms:created>
  <dcterms:modified xsi:type="dcterms:W3CDTF">2023-11-04T23:54:37Z</dcterms:modified>
</cp:coreProperties>
</file>