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wmeier\Dropbox\CIVL 4111\Chapter 12\Examples\"/>
    </mc:Choice>
  </mc:AlternateContent>
  <bookViews>
    <workbookView xWindow="480" yWindow="75" windowWidth="18195" windowHeight="11820" firstSheet="4" activeTab="13"/>
  </bookViews>
  <sheets>
    <sheet name="Data" sheetId="1" r:id="rId1"/>
    <sheet name="Straight" sheetId="6" r:id="rId2"/>
    <sheet name="Double" sheetId="5" r:id="rId3"/>
    <sheet name="1.5 and 1.25" sheetId="18" r:id="rId4"/>
    <sheet name="Switch" sheetId="7" r:id="rId5"/>
    <sheet name="MACRS" sheetId="17" r:id="rId6"/>
    <sheet name="Switch (1)" sheetId="16" r:id="rId7"/>
    <sheet name="Switch (2)" sheetId="8" r:id="rId8"/>
    <sheet name="Switch (3)" sheetId="9" r:id="rId9"/>
    <sheet name="Switch (4)" sheetId="10" r:id="rId10"/>
    <sheet name="Switch (5)" sheetId="11" r:id="rId11"/>
    <sheet name="Switch (6)" sheetId="12" r:id="rId12"/>
    <sheet name="Switch (7)" sheetId="13" r:id="rId13"/>
    <sheet name="Switch (8)" sheetId="14" r:id="rId14"/>
  </sheets>
  <definedNames>
    <definedName name="_xlnm.Print_Area" localSheetId="0">Data!$A$1:$Y$13</definedName>
  </definedNames>
  <calcPr calcId="162913"/>
</workbook>
</file>

<file path=xl/calcChain.xml><?xml version="1.0" encoding="utf-8"?>
<calcChain xmlns="http://schemas.openxmlformats.org/spreadsheetml/2006/main">
  <c r="W12" i="1" l="1"/>
  <c r="W13" i="1" s="1"/>
  <c r="V11" i="1"/>
  <c r="V12" i="1" s="1"/>
  <c r="V13" i="1" s="1"/>
  <c r="U10" i="1"/>
  <c r="U11" i="1" s="1"/>
  <c r="U12" i="1" s="1"/>
  <c r="U13" i="1" s="1"/>
  <c r="T10" i="1"/>
  <c r="T11" i="1" s="1"/>
  <c r="T12" i="1" s="1"/>
  <c r="T13" i="1" s="1"/>
  <c r="T9" i="1"/>
  <c r="S9" i="1"/>
  <c r="S10" i="1" s="1"/>
  <c r="S11" i="1" s="1"/>
  <c r="S12" i="1" s="1"/>
  <c r="S13" i="1" s="1"/>
  <c r="S8" i="1"/>
  <c r="R7" i="1"/>
  <c r="R8" i="1" s="1"/>
  <c r="R9" i="1" s="1"/>
  <c r="R10" i="1" s="1"/>
  <c r="R11" i="1" s="1"/>
  <c r="R12" i="1" s="1"/>
  <c r="R13" i="1" s="1"/>
  <c r="Q7" i="1"/>
  <c r="Q8" i="1" s="1"/>
  <c r="Q9" i="1" s="1"/>
  <c r="Q10" i="1" s="1"/>
  <c r="Q11" i="1" s="1"/>
  <c r="Q12" i="1" s="1"/>
  <c r="Q13" i="1" s="1"/>
  <c r="Q6" i="1"/>
  <c r="P4" i="1"/>
  <c r="P5" i="1" s="1"/>
  <c r="P6" i="1" s="1"/>
  <c r="P7" i="1" s="1"/>
  <c r="P8" i="1" s="1"/>
  <c r="P9" i="1" s="1"/>
  <c r="P10" i="1" s="1"/>
  <c r="P11" i="1" s="1"/>
  <c r="P12" i="1" s="1"/>
  <c r="P13" i="1" s="1"/>
  <c r="K4" i="1"/>
  <c r="B4" i="1"/>
  <c r="B5" i="1" s="1"/>
  <c r="B6" i="1" s="1"/>
  <c r="B7" i="1" s="1"/>
  <c r="B8" i="1" s="1"/>
  <c r="B9" i="1" s="1"/>
  <c r="B10" i="1" s="1"/>
  <c r="B11" i="1" s="1"/>
  <c r="B12" i="1" s="1"/>
  <c r="B13" i="1" s="1"/>
  <c r="N5" i="1"/>
  <c r="N6" i="1" s="1"/>
  <c r="N7" i="1" s="1"/>
  <c r="N8" i="1" s="1"/>
  <c r="N9" i="1" s="1"/>
  <c r="N10" i="1" s="1"/>
  <c r="N11" i="1" s="1"/>
  <c r="N12" i="1" s="1"/>
  <c r="N13" i="1" s="1"/>
  <c r="N14" i="1" s="1"/>
  <c r="N4" i="1"/>
  <c r="N3" i="1"/>
  <c r="L3" i="1"/>
  <c r="I3" i="1"/>
  <c r="G3" i="1"/>
  <c r="E3" i="1"/>
  <c r="H4" i="1" l="1"/>
  <c r="I4" i="1" s="1"/>
  <c r="H5" i="1" s="1"/>
  <c r="F4" i="1"/>
  <c r="G4" i="1" s="1"/>
  <c r="F5" i="1" s="1"/>
  <c r="G5" i="1" l="1"/>
  <c r="F6" i="1" s="1"/>
  <c r="I5" i="1"/>
  <c r="H6" i="1" s="1"/>
  <c r="G6" i="1" l="1"/>
  <c r="F7" i="1" s="1"/>
  <c r="I6" i="1"/>
  <c r="H7" i="1" s="1"/>
  <c r="P3" i="1"/>
  <c r="J4" i="1"/>
  <c r="D4" i="1"/>
  <c r="E4" i="1" s="1"/>
  <c r="D5" i="1" s="1"/>
  <c r="E5" i="1" s="1"/>
  <c r="C4" i="1"/>
  <c r="C5" i="1" l="1"/>
  <c r="C6" i="1" s="1"/>
  <c r="C7" i="1" s="1"/>
  <c r="C8" i="1" s="1"/>
  <c r="C9" i="1" s="1"/>
  <c r="C10" i="1" s="1"/>
  <c r="C11" i="1" s="1"/>
  <c r="C12" i="1" s="1"/>
  <c r="C13" i="1" s="1"/>
  <c r="G7" i="1"/>
  <c r="F8" i="1" s="1"/>
  <c r="I7" i="1"/>
  <c r="H8" i="1" s="1"/>
  <c r="L4" i="1"/>
  <c r="K5" i="1" s="1"/>
  <c r="D6" i="1"/>
  <c r="E6" i="1" s="1"/>
  <c r="Q4" i="1" l="1"/>
  <c r="Q5" i="1" s="1"/>
  <c r="G8" i="1"/>
  <c r="F9" i="1" s="1"/>
  <c r="I8" i="1"/>
  <c r="H9" i="1" s="1"/>
  <c r="J5" i="1"/>
  <c r="D7" i="1"/>
  <c r="L5" i="1" l="1"/>
  <c r="K6" i="1" s="1"/>
  <c r="G9" i="1"/>
  <c r="F10" i="1" s="1"/>
  <c r="I9" i="1"/>
  <c r="H10" i="1" s="1"/>
  <c r="R5" i="1"/>
  <c r="J6" i="1"/>
  <c r="E7" i="1"/>
  <c r="D8" i="1" s="1"/>
  <c r="E8" i="1" s="1"/>
  <c r="L6" i="1" l="1"/>
  <c r="K7" i="1" s="1"/>
  <c r="G10" i="1"/>
  <c r="F11" i="1" s="1"/>
  <c r="I10" i="1"/>
  <c r="H11" i="1" s="1"/>
  <c r="R6" i="1"/>
  <c r="D9" i="1"/>
  <c r="E9" i="1" s="1"/>
  <c r="S6" i="1" l="1"/>
  <c r="J7" i="1"/>
  <c r="L7" i="1" s="1"/>
  <c r="G11" i="1"/>
  <c r="F12" i="1" s="1"/>
  <c r="I11" i="1"/>
  <c r="H12" i="1" s="1"/>
  <c r="S7" i="1"/>
  <c r="D10" i="1"/>
  <c r="E10" i="1" s="1"/>
  <c r="K8" i="1" l="1"/>
  <c r="T8" i="1" s="1"/>
  <c r="T7" i="1"/>
  <c r="J8" i="1"/>
  <c r="L8" i="1" s="1"/>
  <c r="G12" i="1"/>
  <c r="F13" i="1" s="1"/>
  <c r="I12" i="1"/>
  <c r="H13" i="1" s="1"/>
  <c r="D11" i="1"/>
  <c r="E11" i="1" s="1"/>
  <c r="K9" i="1" l="1"/>
  <c r="U8" i="1"/>
  <c r="J9" i="1"/>
  <c r="U9" i="1"/>
  <c r="G13" i="1"/>
  <c r="I13" i="1"/>
  <c r="L9" i="1"/>
  <c r="K10" i="1" s="1"/>
  <c r="D12" i="1"/>
  <c r="E12" i="1" s="1"/>
  <c r="V9" i="1" l="1"/>
  <c r="J10" i="1"/>
  <c r="L10" i="1"/>
  <c r="K11" i="1" s="1"/>
  <c r="D13" i="1"/>
  <c r="W10" i="1" l="1"/>
  <c r="V10" i="1"/>
  <c r="J11" i="1"/>
  <c r="E13" i="1"/>
  <c r="L11" i="1" l="1"/>
  <c r="K12" i="1" s="1"/>
  <c r="W11" i="1"/>
  <c r="X11" i="1" l="1"/>
  <c r="J12" i="1"/>
  <c r="L12" i="1" s="1"/>
  <c r="K13" i="1" s="1"/>
  <c r="X12" i="1" l="1"/>
  <c r="X13" i="1" s="1"/>
  <c r="J13" i="1"/>
  <c r="L13" i="1" s="1"/>
  <c r="Y13" i="1" s="1"/>
  <c r="Y12" i="1"/>
</calcChain>
</file>

<file path=xl/sharedStrings.xml><?xml version="1.0" encoding="utf-8"?>
<sst xmlns="http://schemas.openxmlformats.org/spreadsheetml/2006/main" count="22" uniqueCount="12">
  <si>
    <t>Year</t>
  </si>
  <si>
    <t>BV</t>
  </si>
  <si>
    <t>D</t>
  </si>
  <si>
    <t>Straight-Line</t>
  </si>
  <si>
    <t>Double
Declining Balance</t>
  </si>
  <si>
    <t>Declining Balance
Switching</t>
  </si>
  <si>
    <t>D1</t>
  </si>
  <si>
    <t>D2</t>
  </si>
  <si>
    <t>MACRS</t>
  </si>
  <si>
    <t>Double Declining Balance Switching To Straight-Line</t>
  </si>
  <si>
    <t>1.25
Declining Balance</t>
  </si>
  <si>
    <t>1.5
Declining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</si>
</sst>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theme" Target="theme/theme1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40"/>
              <a:t>Straight-Line</a:t>
            </a:r>
          </a:p>
          <a:p>
            <a:pPr>
              <a:defRPr/>
            </a:pPr>
            <a:r>
              <a:rPr lang="en-US" sz="1440"/>
              <a:t>Depreciation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Data!$C$2</c:f>
              <c:strCache>
                <c:ptCount val="1"/>
                <c:pt idx="0">
                  <c:v>BV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Data!$A$3:$A$13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Data!$C$3:$C$13</c:f>
              <c:numCache>
                <c:formatCode>0.00</c:formatCode>
                <c:ptCount val="11"/>
                <c:pt idx="0">
                  <c:v>140</c:v>
                </c:pt>
                <c:pt idx="1">
                  <c:v>126.7</c:v>
                </c:pt>
                <c:pt idx="2">
                  <c:v>113.4</c:v>
                </c:pt>
                <c:pt idx="3">
                  <c:v>100.10000000000001</c:v>
                </c:pt>
                <c:pt idx="4">
                  <c:v>86.800000000000011</c:v>
                </c:pt>
                <c:pt idx="5">
                  <c:v>73.500000000000014</c:v>
                </c:pt>
                <c:pt idx="6">
                  <c:v>60.200000000000017</c:v>
                </c:pt>
                <c:pt idx="7">
                  <c:v>46.90000000000002</c:v>
                </c:pt>
                <c:pt idx="8">
                  <c:v>33.600000000000023</c:v>
                </c:pt>
                <c:pt idx="9">
                  <c:v>20.300000000000022</c:v>
                </c:pt>
                <c:pt idx="10">
                  <c:v>7.0000000000000213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B4-444C-84F0-2C3F4D359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56992"/>
        <c:axId val="167954112"/>
      </c:scatterChart>
      <c:valAx>
        <c:axId val="167956992"/>
        <c:scaling>
          <c:orientation val="minMax"/>
          <c:max val="2014"/>
          <c:min val="2004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67954112"/>
        <c:crosses val="autoZero"/>
        <c:crossBetween val="midCat"/>
      </c:valAx>
      <c:valAx>
        <c:axId val="167954112"/>
        <c:scaling>
          <c:orientation val="minMax"/>
          <c:max val="14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Book Value ($millions)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67956992"/>
        <c:crosses val="autoZero"/>
        <c:crossBetween val="midCat"/>
        <c:minorUnit val="5"/>
      </c:valAx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Double-Declining Balance </a:t>
            </a:r>
          </a:p>
          <a:p>
            <a:pPr>
              <a:defRPr/>
            </a:pPr>
            <a:r>
              <a:rPr lang="en-US"/>
              <a:t>Switching to Straight-Line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Double</c:v>
          </c:tx>
          <c:marker>
            <c:symbol val="none"/>
          </c:marker>
          <c:xVal>
            <c:numRef>
              <c:f>Data!$A$3:$A$13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Data!$T$3:$T$13</c:f>
              <c:numCache>
                <c:formatCode>General</c:formatCode>
                <c:ptCount val="11"/>
                <c:pt idx="4" formatCode="0.00">
                  <c:v>57.343999999999994</c:v>
                </c:pt>
                <c:pt idx="5" formatCode="0.00">
                  <c:v>48.953333333333326</c:v>
                </c:pt>
                <c:pt idx="6" formatCode="0.00">
                  <c:v>40.562666666666658</c:v>
                </c:pt>
                <c:pt idx="7" formatCode="0.00">
                  <c:v>32.171999999999997</c:v>
                </c:pt>
                <c:pt idx="8" formatCode="0.00">
                  <c:v>23.781333333333329</c:v>
                </c:pt>
                <c:pt idx="9" formatCode="0.00">
                  <c:v>15.390666666666664</c:v>
                </c:pt>
                <c:pt idx="10" formatCode="0.0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48-4114-B39F-1EDB0DC4D3FE}"/>
            </c:ext>
          </c:extLst>
        </c:ser>
        <c:ser>
          <c:idx val="1"/>
          <c:order val="1"/>
          <c:tx>
            <c:strRef>
              <c:f>Data!$L$2</c:f>
              <c:strCache>
                <c:ptCount val="1"/>
                <c:pt idx="0">
                  <c:v>BV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</c:spPr>
          </c:marker>
          <c:xVal>
            <c:numRef>
              <c:f>Data!$A$3:$A$8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xVal>
          <c:yVal>
            <c:numRef>
              <c:f>Data!$L$3:$L$8</c:f>
              <c:numCache>
                <c:formatCode>0.00</c:formatCode>
                <c:ptCount val="6"/>
                <c:pt idx="0">
                  <c:v>140</c:v>
                </c:pt>
                <c:pt idx="1">
                  <c:v>112</c:v>
                </c:pt>
                <c:pt idx="2">
                  <c:v>89.6</c:v>
                </c:pt>
                <c:pt idx="3">
                  <c:v>71.679999999999993</c:v>
                </c:pt>
                <c:pt idx="4">
                  <c:v>57.343999999999994</c:v>
                </c:pt>
                <c:pt idx="5">
                  <c:v>45.875199999999992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48-4114-B39F-1EDB0DC4D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958784"/>
        <c:axId val="234959360"/>
      </c:scatterChart>
      <c:valAx>
        <c:axId val="234958784"/>
        <c:scaling>
          <c:orientation val="minMax"/>
          <c:max val="2014"/>
          <c:min val="200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4959360"/>
        <c:crosses val="autoZero"/>
        <c:crossBetween val="midCat"/>
      </c:valAx>
      <c:valAx>
        <c:axId val="234959360"/>
        <c:scaling>
          <c:orientation val="minMax"/>
          <c:max val="1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Book Value ($millions)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349587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Double-Declining Balance </a:t>
            </a:r>
          </a:p>
          <a:p>
            <a:pPr>
              <a:defRPr/>
            </a:pPr>
            <a:r>
              <a:rPr lang="en-US"/>
              <a:t>Switching to Straight-Line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Double</c:v>
          </c:tx>
          <c:marker>
            <c:symbol val="none"/>
          </c:marker>
          <c:xVal>
            <c:numRef>
              <c:f>Data!$A$3:$A$13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Data!$U$3:$U$13</c:f>
              <c:numCache>
                <c:formatCode>General</c:formatCode>
                <c:ptCount val="11"/>
                <c:pt idx="5" formatCode="0.00">
                  <c:v>45.875199999999992</c:v>
                </c:pt>
                <c:pt idx="6" formatCode="0.00">
                  <c:v>38.100159999999995</c:v>
                </c:pt>
                <c:pt idx="7" formatCode="0.00">
                  <c:v>30.325119999999998</c:v>
                </c:pt>
                <c:pt idx="8" formatCode="0.00">
                  <c:v>22.550079999999998</c:v>
                </c:pt>
                <c:pt idx="9" formatCode="0.00">
                  <c:v>14.775039999999999</c:v>
                </c:pt>
                <c:pt idx="10" formatCode="0.0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27-4E8F-8BF1-4248C315F09A}"/>
            </c:ext>
          </c:extLst>
        </c:ser>
        <c:ser>
          <c:idx val="1"/>
          <c:order val="1"/>
          <c:tx>
            <c:strRef>
              <c:f>Data!$L$2</c:f>
              <c:strCache>
                <c:ptCount val="1"/>
                <c:pt idx="0">
                  <c:v>BV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</c:spPr>
          </c:marker>
          <c:xVal>
            <c:numRef>
              <c:f>Data!$A$3:$A$9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Data!$L$3:$L$9</c:f>
              <c:numCache>
                <c:formatCode>0.00</c:formatCode>
                <c:ptCount val="7"/>
                <c:pt idx="0">
                  <c:v>140</c:v>
                </c:pt>
                <c:pt idx="1">
                  <c:v>112</c:v>
                </c:pt>
                <c:pt idx="2">
                  <c:v>89.6</c:v>
                </c:pt>
                <c:pt idx="3">
                  <c:v>71.679999999999993</c:v>
                </c:pt>
                <c:pt idx="4">
                  <c:v>57.343999999999994</c:v>
                </c:pt>
                <c:pt idx="5">
                  <c:v>45.875199999999992</c:v>
                </c:pt>
                <c:pt idx="6">
                  <c:v>36.700159999999997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27-4E8F-8BF1-4248C315F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208704"/>
        <c:axId val="234959936"/>
      </c:scatterChart>
      <c:valAx>
        <c:axId val="235208704"/>
        <c:scaling>
          <c:orientation val="minMax"/>
          <c:max val="2014"/>
          <c:min val="200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4959936"/>
        <c:crosses val="autoZero"/>
        <c:crossBetween val="midCat"/>
      </c:valAx>
      <c:valAx>
        <c:axId val="234959936"/>
        <c:scaling>
          <c:orientation val="minMax"/>
          <c:max val="1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Book Value ($millions)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3520870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Double-Declining Balance </a:t>
            </a:r>
          </a:p>
          <a:p>
            <a:pPr>
              <a:defRPr/>
            </a:pPr>
            <a:r>
              <a:rPr lang="en-US"/>
              <a:t>Switching to Straight-Line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Data!$L$2</c:f>
              <c:strCache>
                <c:ptCount val="1"/>
                <c:pt idx="0">
                  <c:v>BV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</c:spPr>
          </c:marker>
          <c:xVal>
            <c:numRef>
              <c:f>Data!$A$3:$A$10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xVal>
          <c:yVal>
            <c:numRef>
              <c:f>Data!$L$3:$L$10</c:f>
              <c:numCache>
                <c:formatCode>0.00</c:formatCode>
                <c:ptCount val="8"/>
                <c:pt idx="0">
                  <c:v>140</c:v>
                </c:pt>
                <c:pt idx="1">
                  <c:v>112</c:v>
                </c:pt>
                <c:pt idx="2">
                  <c:v>89.6</c:v>
                </c:pt>
                <c:pt idx="3">
                  <c:v>71.679999999999993</c:v>
                </c:pt>
                <c:pt idx="4">
                  <c:v>57.343999999999994</c:v>
                </c:pt>
                <c:pt idx="5">
                  <c:v>45.875199999999992</c:v>
                </c:pt>
                <c:pt idx="6">
                  <c:v>36.700159999999997</c:v>
                </c:pt>
                <c:pt idx="7">
                  <c:v>29.275119999999998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20-4E57-8B66-F28ADFC46AB2}"/>
            </c:ext>
          </c:extLst>
        </c:ser>
        <c:ser>
          <c:idx val="0"/>
          <c:order val="1"/>
          <c:tx>
            <c:v>Double</c:v>
          </c:tx>
          <c:marker>
            <c:symbol val="none"/>
          </c:marker>
          <c:xVal>
            <c:numRef>
              <c:f>Data!$A$3:$A$13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Data!$V$3:$V$13</c:f>
              <c:numCache>
                <c:formatCode>General</c:formatCode>
                <c:ptCount val="11"/>
                <c:pt idx="6" formatCode="0.00">
                  <c:v>36.700159999999997</c:v>
                </c:pt>
                <c:pt idx="7" formatCode="0.00">
                  <c:v>29.360127999999996</c:v>
                </c:pt>
                <c:pt idx="8" formatCode="0.00">
                  <c:v>21.906751999999997</c:v>
                </c:pt>
                <c:pt idx="9" formatCode="0.00">
                  <c:v>14.453375999999999</c:v>
                </c:pt>
                <c:pt idx="10" formatCode="0.0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20-4E57-8B66-F28ADFC4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211008"/>
        <c:axId val="234960512"/>
      </c:scatterChart>
      <c:valAx>
        <c:axId val="235211008"/>
        <c:scaling>
          <c:orientation val="minMax"/>
          <c:max val="2014"/>
          <c:min val="200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4960512"/>
        <c:crosses val="autoZero"/>
        <c:crossBetween val="midCat"/>
      </c:valAx>
      <c:valAx>
        <c:axId val="234960512"/>
        <c:scaling>
          <c:orientation val="minMax"/>
          <c:max val="1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Book Value ($millions)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3521100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Double-Declining Balance </a:t>
            </a:r>
          </a:p>
          <a:p>
            <a:pPr>
              <a:defRPr/>
            </a:pPr>
            <a:r>
              <a:rPr lang="en-US"/>
              <a:t>Switching</a:t>
            </a:r>
            <a:r>
              <a:rPr lang="en-US" baseline="0"/>
              <a:t> to Straight-Line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Data!$L$2</c:f>
              <c:strCache>
                <c:ptCount val="1"/>
                <c:pt idx="0">
                  <c:v>BV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</c:spPr>
          </c:marker>
          <c:xVal>
            <c:numRef>
              <c:f>Data!$A$3:$A$13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Data!$L$3:$L$10</c:f>
              <c:numCache>
                <c:formatCode>0.00</c:formatCode>
                <c:ptCount val="8"/>
                <c:pt idx="0">
                  <c:v>140</c:v>
                </c:pt>
                <c:pt idx="1">
                  <c:v>112</c:v>
                </c:pt>
                <c:pt idx="2">
                  <c:v>89.6</c:v>
                </c:pt>
                <c:pt idx="3">
                  <c:v>71.679999999999993</c:v>
                </c:pt>
                <c:pt idx="4">
                  <c:v>57.343999999999994</c:v>
                </c:pt>
                <c:pt idx="5">
                  <c:v>45.875199999999992</c:v>
                </c:pt>
                <c:pt idx="6">
                  <c:v>36.700159999999997</c:v>
                </c:pt>
                <c:pt idx="7">
                  <c:v>29.275119999999998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41-41AB-80D0-FB60CCDA06E9}"/>
            </c:ext>
          </c:extLst>
        </c:ser>
        <c:ser>
          <c:idx val="2"/>
          <c:order val="1"/>
          <c:spPr>
            <a:ln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Data!$A$10:$A$13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Data!$L$10:$L$13</c:f>
              <c:numCache>
                <c:formatCode>0.00</c:formatCode>
                <c:ptCount val="4"/>
                <c:pt idx="0">
                  <c:v>29.275119999999998</c:v>
                </c:pt>
                <c:pt idx="1">
                  <c:v>21.850079999999998</c:v>
                </c:pt>
                <c:pt idx="2">
                  <c:v>14.425039999999999</c:v>
                </c:pt>
                <c:pt idx="3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41-41AB-80D0-FB60CCDA0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213312"/>
        <c:axId val="235213888"/>
      </c:scatterChart>
      <c:valAx>
        <c:axId val="235213312"/>
        <c:scaling>
          <c:orientation val="minMax"/>
          <c:max val="2014"/>
          <c:min val="200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5213888"/>
        <c:crosses val="autoZero"/>
        <c:crossBetween val="midCat"/>
      </c:valAx>
      <c:valAx>
        <c:axId val="235213888"/>
        <c:scaling>
          <c:orientation val="minMax"/>
          <c:max val="1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Book Value ($millions)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3521331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Double-Declining Balance</a:t>
            </a:r>
          </a:p>
          <a:p>
            <a:pPr>
              <a:defRPr/>
            </a:pPr>
            <a:r>
              <a:rPr lang="en-US"/>
              <a:t>Depreciation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Data!$E$2</c:f>
              <c:strCache>
                <c:ptCount val="1"/>
                <c:pt idx="0">
                  <c:v>BV</c:v>
                </c:pt>
              </c:strCache>
            </c:strRef>
          </c:tx>
          <c:marker>
            <c:symbol val="none"/>
          </c:marker>
          <c:xVal>
            <c:numRef>
              <c:f>Data!$A$3:$A$13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Data!$E$3:$E$13</c:f>
              <c:numCache>
                <c:formatCode>0.00</c:formatCode>
                <c:ptCount val="11"/>
                <c:pt idx="0">
                  <c:v>140</c:v>
                </c:pt>
                <c:pt idx="1">
                  <c:v>112</c:v>
                </c:pt>
                <c:pt idx="2">
                  <c:v>89.6</c:v>
                </c:pt>
                <c:pt idx="3">
                  <c:v>71.679999999999993</c:v>
                </c:pt>
                <c:pt idx="4">
                  <c:v>57.343999999999994</c:v>
                </c:pt>
                <c:pt idx="5">
                  <c:v>45.875199999999992</c:v>
                </c:pt>
                <c:pt idx="6">
                  <c:v>36.700159999999997</c:v>
                </c:pt>
                <c:pt idx="7">
                  <c:v>29.360127999999996</c:v>
                </c:pt>
                <c:pt idx="8">
                  <c:v>23.488102399999995</c:v>
                </c:pt>
                <c:pt idx="9">
                  <c:v>18.790481919999998</c:v>
                </c:pt>
                <c:pt idx="10">
                  <c:v>15.032385535999998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0D-4031-B82E-60452BE342E1}"/>
            </c:ext>
          </c:extLst>
        </c:ser>
        <c:ser>
          <c:idx val="0"/>
          <c:order val="1"/>
          <c:tx>
            <c:v>Straight Line</c:v>
          </c:tx>
          <c:spPr>
            <a:ln w="12700">
              <a:prstDash val="lgDash"/>
            </a:ln>
          </c:spPr>
          <c:marker>
            <c:symbol val="none"/>
          </c:marker>
          <c:xVal>
            <c:numRef>
              <c:f>Data!$A$3:$A$13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Data!$C$3:$C$13</c:f>
              <c:numCache>
                <c:formatCode>0.00</c:formatCode>
                <c:ptCount val="11"/>
                <c:pt idx="0">
                  <c:v>140</c:v>
                </c:pt>
                <c:pt idx="1">
                  <c:v>126.7</c:v>
                </c:pt>
                <c:pt idx="2">
                  <c:v>113.4</c:v>
                </c:pt>
                <c:pt idx="3">
                  <c:v>100.10000000000001</c:v>
                </c:pt>
                <c:pt idx="4">
                  <c:v>86.800000000000011</c:v>
                </c:pt>
                <c:pt idx="5">
                  <c:v>73.500000000000014</c:v>
                </c:pt>
                <c:pt idx="6">
                  <c:v>60.200000000000017</c:v>
                </c:pt>
                <c:pt idx="7">
                  <c:v>46.90000000000002</c:v>
                </c:pt>
                <c:pt idx="8">
                  <c:v>33.600000000000023</c:v>
                </c:pt>
                <c:pt idx="9">
                  <c:v>20.300000000000022</c:v>
                </c:pt>
                <c:pt idx="10">
                  <c:v>7.0000000000000213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0D-4031-B82E-60452BE34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59296"/>
        <c:axId val="167955840"/>
      </c:scatterChart>
      <c:valAx>
        <c:axId val="167959296"/>
        <c:scaling>
          <c:orientation val="minMax"/>
          <c:max val="2014"/>
          <c:min val="200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7955840"/>
        <c:crosses val="autoZero"/>
        <c:crossBetween val="midCat"/>
      </c:valAx>
      <c:valAx>
        <c:axId val="167955840"/>
        <c:scaling>
          <c:orientation val="minMax"/>
          <c:max val="1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Book Value ($millions)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679592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Declining Balance</a:t>
            </a:r>
          </a:p>
          <a:p>
            <a:pPr>
              <a:defRPr/>
            </a:pPr>
            <a:r>
              <a:rPr lang="en-US"/>
              <a:t>Depreciation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Data!$E$2</c:f>
              <c:strCache>
                <c:ptCount val="1"/>
                <c:pt idx="0">
                  <c:v>BV</c:v>
                </c:pt>
              </c:strCache>
            </c:strRef>
          </c:tx>
          <c:marker>
            <c:symbol val="none"/>
          </c:marker>
          <c:xVal>
            <c:numRef>
              <c:f>Data!$A$3:$A$13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Data!$E$3:$E$13</c:f>
              <c:numCache>
                <c:formatCode>0.00</c:formatCode>
                <c:ptCount val="11"/>
                <c:pt idx="0">
                  <c:v>140</c:v>
                </c:pt>
                <c:pt idx="1">
                  <c:v>112</c:v>
                </c:pt>
                <c:pt idx="2">
                  <c:v>89.6</c:v>
                </c:pt>
                <c:pt idx="3">
                  <c:v>71.679999999999993</c:v>
                </c:pt>
                <c:pt idx="4">
                  <c:v>57.343999999999994</c:v>
                </c:pt>
                <c:pt idx="5">
                  <c:v>45.875199999999992</c:v>
                </c:pt>
                <c:pt idx="6">
                  <c:v>36.700159999999997</c:v>
                </c:pt>
                <c:pt idx="7">
                  <c:v>29.360127999999996</c:v>
                </c:pt>
                <c:pt idx="8">
                  <c:v>23.488102399999995</c:v>
                </c:pt>
                <c:pt idx="9">
                  <c:v>18.790481919999998</c:v>
                </c:pt>
                <c:pt idx="10">
                  <c:v>15.032385535999998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2B-4ACA-A6B9-E43FE7E016D3}"/>
            </c:ext>
          </c:extLst>
        </c:ser>
        <c:ser>
          <c:idx val="0"/>
          <c:order val="1"/>
          <c:tx>
            <c:v>Straight Line</c:v>
          </c:tx>
          <c:spPr>
            <a:ln w="12700">
              <a:prstDash val="lgDash"/>
            </a:ln>
          </c:spPr>
          <c:marker>
            <c:symbol val="none"/>
          </c:marker>
          <c:xVal>
            <c:numRef>
              <c:f>Data!$A$3:$A$13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Data!$C$3:$C$13</c:f>
              <c:numCache>
                <c:formatCode>0.00</c:formatCode>
                <c:ptCount val="11"/>
                <c:pt idx="0">
                  <c:v>140</c:v>
                </c:pt>
                <c:pt idx="1">
                  <c:v>126.7</c:v>
                </c:pt>
                <c:pt idx="2">
                  <c:v>113.4</c:v>
                </c:pt>
                <c:pt idx="3">
                  <c:v>100.10000000000001</c:v>
                </c:pt>
                <c:pt idx="4">
                  <c:v>86.800000000000011</c:v>
                </c:pt>
                <c:pt idx="5">
                  <c:v>73.500000000000014</c:v>
                </c:pt>
                <c:pt idx="6">
                  <c:v>60.200000000000017</c:v>
                </c:pt>
                <c:pt idx="7">
                  <c:v>46.90000000000002</c:v>
                </c:pt>
                <c:pt idx="8">
                  <c:v>33.600000000000023</c:v>
                </c:pt>
                <c:pt idx="9">
                  <c:v>20.300000000000022</c:v>
                </c:pt>
                <c:pt idx="10">
                  <c:v>7.0000000000000213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2B-4ACA-A6B9-E43FE7E016D3}"/>
            </c:ext>
          </c:extLst>
        </c:ser>
        <c:ser>
          <c:idx val="2"/>
          <c:order val="2"/>
          <c:tx>
            <c:v>1.5</c:v>
          </c:tx>
          <c:marker>
            <c:symbol val="none"/>
          </c:marker>
          <c:xVal>
            <c:numRef>
              <c:f>Data!$A$3:$A$13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Data!$G$3:$G$13</c:f>
              <c:numCache>
                <c:formatCode>0.00</c:formatCode>
                <c:ptCount val="11"/>
                <c:pt idx="0">
                  <c:v>140</c:v>
                </c:pt>
                <c:pt idx="1">
                  <c:v>119</c:v>
                </c:pt>
                <c:pt idx="2">
                  <c:v>101.15</c:v>
                </c:pt>
                <c:pt idx="3">
                  <c:v>85.977500000000006</c:v>
                </c:pt>
                <c:pt idx="4">
                  <c:v>73.080875000000006</c:v>
                </c:pt>
                <c:pt idx="5">
                  <c:v>62.118743750000007</c:v>
                </c:pt>
                <c:pt idx="6">
                  <c:v>52.80093218750001</c:v>
                </c:pt>
                <c:pt idx="7">
                  <c:v>44.880792359375008</c:v>
                </c:pt>
                <c:pt idx="8">
                  <c:v>38.148673505468757</c:v>
                </c:pt>
                <c:pt idx="9">
                  <c:v>32.426372479648442</c:v>
                </c:pt>
                <c:pt idx="10">
                  <c:v>27.562416607701177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2B-4ACA-A6B9-E43FE7E016D3}"/>
            </c:ext>
          </c:extLst>
        </c:ser>
        <c:ser>
          <c:idx val="3"/>
          <c:order val="3"/>
          <c:tx>
            <c:v>1.25</c:v>
          </c:tx>
          <c:marker>
            <c:symbol val="none"/>
          </c:marker>
          <c:xVal>
            <c:numRef>
              <c:f>Data!$A$3:$A$13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Data!$I$3:$I$13</c:f>
              <c:numCache>
                <c:formatCode>0.00</c:formatCode>
                <c:ptCount val="11"/>
                <c:pt idx="0">
                  <c:v>140</c:v>
                </c:pt>
                <c:pt idx="1">
                  <c:v>122.5</c:v>
                </c:pt>
                <c:pt idx="2">
                  <c:v>107.1875</c:v>
                </c:pt>
                <c:pt idx="3">
                  <c:v>93.7890625</c:v>
                </c:pt>
                <c:pt idx="4">
                  <c:v>82.0654296875</c:v>
                </c:pt>
                <c:pt idx="5">
                  <c:v>71.8072509765625</c:v>
                </c:pt>
                <c:pt idx="6">
                  <c:v>62.831344604492188</c:v>
                </c:pt>
                <c:pt idx="7">
                  <c:v>54.977426528930664</c:v>
                </c:pt>
                <c:pt idx="8">
                  <c:v>48.105248212814331</c:v>
                </c:pt>
                <c:pt idx="9">
                  <c:v>42.09209218621254</c:v>
                </c:pt>
                <c:pt idx="10">
                  <c:v>36.830580662935972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2B-4ACA-A6B9-E43FE7E01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079360"/>
        <c:axId val="234079936"/>
      </c:scatterChart>
      <c:valAx>
        <c:axId val="234079360"/>
        <c:scaling>
          <c:orientation val="minMax"/>
          <c:max val="2014"/>
          <c:min val="200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4079936"/>
        <c:crosses val="autoZero"/>
        <c:crossBetween val="midCat"/>
      </c:valAx>
      <c:valAx>
        <c:axId val="234079936"/>
        <c:scaling>
          <c:orientation val="minMax"/>
          <c:max val="1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Book Value ($millions)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3407936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Double-Declining Balance</a:t>
            </a:r>
          </a:p>
          <a:p>
            <a:pPr>
              <a:defRPr/>
            </a:pPr>
            <a:r>
              <a:rPr lang="en-US"/>
              <a:t>Switching</a:t>
            </a:r>
            <a:r>
              <a:rPr lang="en-US" baseline="0"/>
              <a:t> to Straight-Line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Data!$L$2</c:f>
              <c:strCache>
                <c:ptCount val="1"/>
                <c:pt idx="0">
                  <c:v>BV</c:v>
                </c:pt>
              </c:strCache>
            </c:strRef>
          </c:tx>
          <c:marker>
            <c:symbol val="none"/>
          </c:marker>
          <c:xVal>
            <c:numRef>
              <c:f>Data!$A$3:$A$13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Data!$L$3:$L$13</c:f>
              <c:numCache>
                <c:formatCode>0.00</c:formatCode>
                <c:ptCount val="11"/>
                <c:pt idx="0">
                  <c:v>140</c:v>
                </c:pt>
                <c:pt idx="1">
                  <c:v>112</c:v>
                </c:pt>
                <c:pt idx="2">
                  <c:v>89.6</c:v>
                </c:pt>
                <c:pt idx="3">
                  <c:v>71.679999999999993</c:v>
                </c:pt>
                <c:pt idx="4">
                  <c:v>57.343999999999994</c:v>
                </c:pt>
                <c:pt idx="5">
                  <c:v>45.875199999999992</c:v>
                </c:pt>
                <c:pt idx="6">
                  <c:v>36.700159999999997</c:v>
                </c:pt>
                <c:pt idx="7">
                  <c:v>29.275119999999998</c:v>
                </c:pt>
                <c:pt idx="8">
                  <c:v>21.850079999999998</c:v>
                </c:pt>
                <c:pt idx="9">
                  <c:v>14.425039999999999</c:v>
                </c:pt>
                <c:pt idx="1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0A-4D07-B892-30FAD5159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082240"/>
        <c:axId val="234082816"/>
      </c:scatterChart>
      <c:valAx>
        <c:axId val="234082240"/>
        <c:scaling>
          <c:orientation val="minMax"/>
          <c:max val="2014"/>
          <c:min val="200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4082816"/>
        <c:crosses val="autoZero"/>
        <c:crossBetween val="midCat"/>
      </c:valAx>
      <c:valAx>
        <c:axId val="234082816"/>
        <c:scaling>
          <c:orientation val="minMax"/>
          <c:max val="1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Book Value ($millions)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340822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MACRS</a:t>
            </a:r>
            <a:br>
              <a:rPr lang="en-US"/>
            </a:br>
            <a:r>
              <a:rPr lang="en-US"/>
              <a:t>Depreciation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Data!$L$2</c:f>
              <c:strCache>
                <c:ptCount val="1"/>
                <c:pt idx="0">
                  <c:v>BV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Data!$A$3:$A$14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xVal>
          <c:yVal>
            <c:numRef>
              <c:f>Data!$N$3:$N$14</c:f>
              <c:numCache>
                <c:formatCode>0.00</c:formatCode>
                <c:ptCount val="12"/>
                <c:pt idx="0">
                  <c:v>140</c:v>
                </c:pt>
                <c:pt idx="1">
                  <c:v>126</c:v>
                </c:pt>
                <c:pt idx="2">
                  <c:v>100.8</c:v>
                </c:pt>
                <c:pt idx="3">
                  <c:v>80.64</c:v>
                </c:pt>
                <c:pt idx="4">
                  <c:v>64.540000000000006</c:v>
                </c:pt>
                <c:pt idx="5">
                  <c:v>51.660000000000011</c:v>
                </c:pt>
                <c:pt idx="6">
                  <c:v>41.300000000000011</c:v>
                </c:pt>
                <c:pt idx="7">
                  <c:v>32.060000000000016</c:v>
                </c:pt>
                <c:pt idx="8">
                  <c:v>22.820000000000018</c:v>
                </c:pt>
                <c:pt idx="9">
                  <c:v>13.720000000000018</c:v>
                </c:pt>
                <c:pt idx="10">
                  <c:v>4.6200000000000188</c:v>
                </c:pt>
                <c:pt idx="11">
                  <c:v>1.9539925233402755E-14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D3-42E7-9F68-168605122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083968"/>
        <c:axId val="234084544"/>
      </c:scatterChart>
      <c:valAx>
        <c:axId val="234083968"/>
        <c:scaling>
          <c:orientation val="minMax"/>
          <c:max val="2015"/>
          <c:min val="200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4084544"/>
        <c:crosses val="autoZero"/>
        <c:crossBetween val="midCat"/>
        <c:majorUnit val="1"/>
      </c:valAx>
      <c:valAx>
        <c:axId val="234084544"/>
        <c:scaling>
          <c:orientation val="minMax"/>
          <c:max val="14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Book Value ($millions)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3408396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Double-Declining Balance </a:t>
            </a:r>
          </a:p>
          <a:p>
            <a:pPr>
              <a:defRPr/>
            </a:pPr>
            <a:r>
              <a:rPr lang="en-US"/>
              <a:t>Switching to Straight-Line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Data!$A$3:$A$13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Data!$P$3:$P$13</c:f>
              <c:numCache>
                <c:formatCode>0.00</c:formatCode>
                <c:ptCount val="11"/>
                <c:pt idx="0">
                  <c:v>140</c:v>
                </c:pt>
                <c:pt idx="1">
                  <c:v>126.7</c:v>
                </c:pt>
                <c:pt idx="2">
                  <c:v>113.4</c:v>
                </c:pt>
                <c:pt idx="3">
                  <c:v>100.10000000000001</c:v>
                </c:pt>
                <c:pt idx="4">
                  <c:v>86.800000000000011</c:v>
                </c:pt>
                <c:pt idx="5">
                  <c:v>73.500000000000014</c:v>
                </c:pt>
                <c:pt idx="6">
                  <c:v>60.20000000000001</c:v>
                </c:pt>
                <c:pt idx="7">
                  <c:v>46.900000000000006</c:v>
                </c:pt>
                <c:pt idx="8">
                  <c:v>33.6</c:v>
                </c:pt>
                <c:pt idx="9">
                  <c:v>20.3</c:v>
                </c:pt>
                <c:pt idx="1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F7-471D-8A5D-923BF54306C3}"/>
            </c:ext>
          </c:extLst>
        </c:ser>
        <c:ser>
          <c:idx val="1"/>
          <c:order val="1"/>
          <c:tx>
            <c:strRef>
              <c:f>Data!$L$2</c:f>
              <c:strCache>
                <c:ptCount val="1"/>
                <c:pt idx="0">
                  <c:v>BV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</c:spPr>
          </c:marker>
          <c:xVal>
            <c:numRef>
              <c:f>Data!$A$3:$A$4</c:f>
              <c:numCache>
                <c:formatCode>General</c:formatCode>
                <c:ptCount val="2"/>
                <c:pt idx="0">
                  <c:v>2004</c:v>
                </c:pt>
                <c:pt idx="1">
                  <c:v>2005</c:v>
                </c:pt>
              </c:numCache>
            </c:numRef>
          </c:xVal>
          <c:yVal>
            <c:numRef>
              <c:f>Data!$L$3:$L$13</c:f>
              <c:numCache>
                <c:formatCode>0.00</c:formatCode>
                <c:ptCount val="11"/>
                <c:pt idx="0">
                  <c:v>140</c:v>
                </c:pt>
                <c:pt idx="1">
                  <c:v>112</c:v>
                </c:pt>
                <c:pt idx="2">
                  <c:v>89.6</c:v>
                </c:pt>
                <c:pt idx="3">
                  <c:v>71.679999999999993</c:v>
                </c:pt>
                <c:pt idx="4">
                  <c:v>57.343999999999994</c:v>
                </c:pt>
                <c:pt idx="5">
                  <c:v>45.875199999999992</c:v>
                </c:pt>
                <c:pt idx="6">
                  <c:v>36.700159999999997</c:v>
                </c:pt>
                <c:pt idx="7">
                  <c:v>29.275119999999998</c:v>
                </c:pt>
                <c:pt idx="8">
                  <c:v>21.850079999999998</c:v>
                </c:pt>
                <c:pt idx="9">
                  <c:v>14.425039999999999</c:v>
                </c:pt>
                <c:pt idx="1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F7-471D-8A5D-923BF5430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529344"/>
        <c:axId val="234529920"/>
      </c:scatterChart>
      <c:valAx>
        <c:axId val="234529344"/>
        <c:scaling>
          <c:orientation val="minMax"/>
          <c:max val="2014"/>
          <c:min val="200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4529920"/>
        <c:crosses val="autoZero"/>
        <c:crossBetween val="midCat"/>
      </c:valAx>
      <c:valAx>
        <c:axId val="234529920"/>
        <c:scaling>
          <c:orientation val="minMax"/>
          <c:max val="1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Book Value ($millions)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345293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Double-Declining Balance </a:t>
            </a:r>
          </a:p>
          <a:p>
            <a:pPr>
              <a:defRPr/>
            </a:pPr>
            <a:r>
              <a:rPr lang="en-US"/>
              <a:t>Switching to Straight-Line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Double</c:v>
          </c:tx>
          <c:marker>
            <c:symbol val="none"/>
          </c:marker>
          <c:xVal>
            <c:numRef>
              <c:f>Data!$A$3:$A$13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Data!$Q$3:$Q$13</c:f>
              <c:numCache>
                <c:formatCode>0.00</c:formatCode>
                <c:ptCount val="11"/>
                <c:pt idx="1">
                  <c:v>112</c:v>
                </c:pt>
                <c:pt idx="2">
                  <c:v>100.33333333333333</c:v>
                </c:pt>
                <c:pt idx="3">
                  <c:v>88.666666666666657</c:v>
                </c:pt>
                <c:pt idx="4">
                  <c:v>76.999999999999986</c:v>
                </c:pt>
                <c:pt idx="5">
                  <c:v>65.333333333333314</c:v>
                </c:pt>
                <c:pt idx="6">
                  <c:v>53.66666666666665</c:v>
                </c:pt>
                <c:pt idx="7">
                  <c:v>41.999999999999986</c:v>
                </c:pt>
                <c:pt idx="8">
                  <c:v>30.333333333333321</c:v>
                </c:pt>
                <c:pt idx="9">
                  <c:v>18.666666666666661</c:v>
                </c:pt>
                <c:pt idx="1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A8-4186-9F65-F974B70A2F58}"/>
            </c:ext>
          </c:extLst>
        </c:ser>
        <c:ser>
          <c:idx val="1"/>
          <c:order val="1"/>
          <c:tx>
            <c:strRef>
              <c:f>Data!$L$2</c:f>
              <c:strCache>
                <c:ptCount val="1"/>
                <c:pt idx="0">
                  <c:v>BV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</c:spPr>
          </c:marker>
          <c:xVal>
            <c:numRef>
              <c:f>Data!$A$3:$A$5</c:f>
              <c:numCache>
                <c:formatCode>General</c:formatCode>
                <c:ptCount val="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</c:numCache>
            </c:numRef>
          </c:xVal>
          <c:yVal>
            <c:numRef>
              <c:f>Data!$L$3:$L$5</c:f>
              <c:numCache>
                <c:formatCode>0.00</c:formatCode>
                <c:ptCount val="3"/>
                <c:pt idx="0">
                  <c:v>140</c:v>
                </c:pt>
                <c:pt idx="1">
                  <c:v>112</c:v>
                </c:pt>
                <c:pt idx="2">
                  <c:v>89.6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A8-4186-9F65-F974B70A2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533376"/>
        <c:axId val="234530496"/>
      </c:scatterChart>
      <c:valAx>
        <c:axId val="234533376"/>
        <c:scaling>
          <c:orientation val="minMax"/>
          <c:max val="2014"/>
          <c:min val="200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4530496"/>
        <c:crosses val="autoZero"/>
        <c:crossBetween val="midCat"/>
      </c:valAx>
      <c:valAx>
        <c:axId val="234530496"/>
        <c:scaling>
          <c:orientation val="minMax"/>
          <c:max val="1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Book Value ($millions)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3453337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Double-Declining Balance </a:t>
            </a:r>
          </a:p>
          <a:p>
            <a:pPr>
              <a:defRPr/>
            </a:pPr>
            <a:r>
              <a:rPr lang="en-US"/>
              <a:t>Switching to Straight-Line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Double</c:v>
          </c:tx>
          <c:marker>
            <c:symbol val="none"/>
          </c:marker>
          <c:xVal>
            <c:numRef>
              <c:f>Data!$A$3:$A$13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Data!$R$3:$R$13</c:f>
              <c:numCache>
                <c:formatCode>General</c:formatCode>
                <c:ptCount val="11"/>
                <c:pt idx="2" formatCode="0.00">
                  <c:v>89.6</c:v>
                </c:pt>
                <c:pt idx="3" formatCode="0.00">
                  <c:v>79.274999999999991</c:v>
                </c:pt>
                <c:pt idx="4" formatCode="0.00">
                  <c:v>68.949999999999989</c:v>
                </c:pt>
                <c:pt idx="5" formatCode="0.00">
                  <c:v>58.624999999999993</c:v>
                </c:pt>
                <c:pt idx="6" formatCode="0.00">
                  <c:v>48.3</c:v>
                </c:pt>
                <c:pt idx="7" formatCode="0.00">
                  <c:v>37.974999999999994</c:v>
                </c:pt>
                <c:pt idx="8" formatCode="0.00">
                  <c:v>27.65</c:v>
                </c:pt>
                <c:pt idx="9" formatCode="0.00">
                  <c:v>17.324999999999999</c:v>
                </c:pt>
                <c:pt idx="10" formatCode="0.0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6E-4E44-9ACD-BE3AEBA8E643}"/>
            </c:ext>
          </c:extLst>
        </c:ser>
        <c:ser>
          <c:idx val="1"/>
          <c:order val="1"/>
          <c:tx>
            <c:strRef>
              <c:f>Data!$L$2</c:f>
              <c:strCache>
                <c:ptCount val="1"/>
                <c:pt idx="0">
                  <c:v>BV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</c:spPr>
          </c:marker>
          <c:xVal>
            <c:numRef>
              <c:f>Data!$A$3:$A$6</c:f>
              <c:numCache>
                <c:formatCode>General</c:formatCode>
                <c:ptCount val="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</c:numCache>
            </c:numRef>
          </c:xVal>
          <c:yVal>
            <c:numRef>
              <c:f>Data!$L$3:$L$6</c:f>
              <c:numCache>
                <c:formatCode>0.00</c:formatCode>
                <c:ptCount val="4"/>
                <c:pt idx="0">
                  <c:v>140</c:v>
                </c:pt>
                <c:pt idx="1">
                  <c:v>112</c:v>
                </c:pt>
                <c:pt idx="2">
                  <c:v>89.6</c:v>
                </c:pt>
                <c:pt idx="3">
                  <c:v>71.679999999999993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6E-4E44-9ACD-BE3AEBA8E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535680"/>
        <c:axId val="234531072"/>
      </c:scatterChart>
      <c:valAx>
        <c:axId val="234535680"/>
        <c:scaling>
          <c:orientation val="minMax"/>
          <c:max val="2014"/>
          <c:min val="200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4531072"/>
        <c:crosses val="autoZero"/>
        <c:crossBetween val="midCat"/>
      </c:valAx>
      <c:valAx>
        <c:axId val="234531072"/>
        <c:scaling>
          <c:orientation val="minMax"/>
          <c:max val="1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Book Value ($millions)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3453568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Double-Declining Balance </a:t>
            </a:r>
          </a:p>
          <a:p>
            <a:pPr>
              <a:defRPr/>
            </a:pPr>
            <a:r>
              <a:rPr lang="en-US"/>
              <a:t>Switching to Straight-Line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Double</c:v>
          </c:tx>
          <c:marker>
            <c:symbol val="none"/>
          </c:marker>
          <c:xVal>
            <c:numRef>
              <c:f>Data!$A$3:$A$13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Data!$S$3:$S$13</c:f>
              <c:numCache>
                <c:formatCode>General</c:formatCode>
                <c:ptCount val="11"/>
                <c:pt idx="3" formatCode="0.00">
                  <c:v>71.679999999999993</c:v>
                </c:pt>
                <c:pt idx="4" formatCode="0.00">
                  <c:v>62.44</c:v>
                </c:pt>
                <c:pt idx="5" formatCode="0.00">
                  <c:v>53.199999999999996</c:v>
                </c:pt>
                <c:pt idx="6" formatCode="0.00">
                  <c:v>43.959999999999994</c:v>
                </c:pt>
                <c:pt idx="7" formatCode="0.00">
                  <c:v>34.72</c:v>
                </c:pt>
                <c:pt idx="8" formatCode="0.00">
                  <c:v>25.479999999999997</c:v>
                </c:pt>
                <c:pt idx="9" formatCode="0.00">
                  <c:v>16.239999999999998</c:v>
                </c:pt>
                <c:pt idx="10" formatCode="0.0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9C-434F-A8F2-7AA36490F66F}"/>
            </c:ext>
          </c:extLst>
        </c:ser>
        <c:ser>
          <c:idx val="1"/>
          <c:order val="1"/>
          <c:tx>
            <c:strRef>
              <c:f>Data!$L$2</c:f>
              <c:strCache>
                <c:ptCount val="1"/>
                <c:pt idx="0">
                  <c:v>BV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</c:spPr>
          </c:marker>
          <c:xVal>
            <c:numRef>
              <c:f>Data!$A$3:$A$7</c:f>
              <c:numCache>
                <c:formatCode>General</c:formatCode>
                <c:ptCount val="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</c:numCache>
            </c:numRef>
          </c:xVal>
          <c:yVal>
            <c:numRef>
              <c:f>Data!$L$3:$L$7</c:f>
              <c:numCache>
                <c:formatCode>0.00</c:formatCode>
                <c:ptCount val="5"/>
                <c:pt idx="0">
                  <c:v>140</c:v>
                </c:pt>
                <c:pt idx="1">
                  <c:v>112</c:v>
                </c:pt>
                <c:pt idx="2">
                  <c:v>89.6</c:v>
                </c:pt>
                <c:pt idx="3">
                  <c:v>71.679999999999993</c:v>
                </c:pt>
                <c:pt idx="4">
                  <c:v>57.343999999999994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9C-434F-A8F2-7AA36490F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955904"/>
        <c:axId val="234956480"/>
      </c:scatterChart>
      <c:valAx>
        <c:axId val="234955904"/>
        <c:scaling>
          <c:orientation val="minMax"/>
          <c:max val="2014"/>
          <c:min val="200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4956480"/>
        <c:crosses val="autoZero"/>
        <c:crossBetween val="midCat"/>
      </c:valAx>
      <c:valAx>
        <c:axId val="234956480"/>
        <c:scaling>
          <c:orientation val="minMax"/>
          <c:max val="1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Book Value ($millions)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3495590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0.23778</cdr:x>
      <cdr:y>0.45408</cdr:y>
    </cdr:from>
    <cdr:to>
      <cdr:x>0.34335</cdr:x>
      <cdr:y>0.59938</cdr:y>
    </cdr:to>
    <cdr:sp macro="" textlink="">
      <cdr:nvSpPr>
        <cdr:cNvPr id="2" name="TextBox 1"/>
        <cdr:cNvSpPr txBox="1"/>
      </cdr:nvSpPr>
      <cdr:spPr>
        <a:xfrm xmlns:a="http://schemas.openxmlformats.org/drawingml/2006/main" rot="2301939">
          <a:off x="2059679" y="28575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Symbol" pitchFamily="18" charset="2"/>
            </a:rPr>
            <a:t>a</a:t>
          </a:r>
          <a:r>
            <a:rPr lang="en-US" sz="1100"/>
            <a:t> = 2.0</a:t>
          </a:r>
        </a:p>
      </cdr:txBody>
    </cdr:sp>
  </cdr:relSizeAnchor>
  <cdr:relSizeAnchor xmlns:cdr="http://schemas.openxmlformats.org/drawingml/2006/chartDrawing">
    <cdr:from>
      <cdr:x>0.32823</cdr:x>
      <cdr:y>0.45439</cdr:y>
    </cdr:from>
    <cdr:to>
      <cdr:x>0.4338</cdr:x>
      <cdr:y>0.59969</cdr:y>
    </cdr:to>
    <cdr:sp macro="" textlink="">
      <cdr:nvSpPr>
        <cdr:cNvPr id="3" name="TextBox 1"/>
        <cdr:cNvSpPr txBox="1"/>
      </cdr:nvSpPr>
      <cdr:spPr>
        <a:xfrm xmlns:a="http://schemas.openxmlformats.org/drawingml/2006/main" rot="1838344">
          <a:off x="2843172" y="285945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Symbol" pitchFamily="18" charset="2"/>
            </a:rPr>
            <a:t>a</a:t>
          </a:r>
          <a:r>
            <a:rPr lang="en-US" sz="1100"/>
            <a:t> = 1.5</a:t>
          </a:r>
        </a:p>
      </cdr:txBody>
    </cdr:sp>
  </cdr:relSizeAnchor>
  <cdr:relSizeAnchor xmlns:cdr="http://schemas.openxmlformats.org/drawingml/2006/chartDrawing">
    <cdr:from>
      <cdr:x>0.42128</cdr:x>
      <cdr:y>0.46473</cdr:y>
    </cdr:from>
    <cdr:to>
      <cdr:x>0.52684</cdr:x>
      <cdr:y>0.61004</cdr:y>
    </cdr:to>
    <cdr:sp macro="" textlink="">
      <cdr:nvSpPr>
        <cdr:cNvPr id="4" name="TextBox 1"/>
        <cdr:cNvSpPr txBox="1"/>
      </cdr:nvSpPr>
      <cdr:spPr>
        <a:xfrm xmlns:a="http://schemas.openxmlformats.org/drawingml/2006/main" rot="1500080">
          <a:off x="3649132" y="29245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Symbol" pitchFamily="18" charset="2"/>
            </a:rPr>
            <a:t>a</a:t>
          </a:r>
          <a:r>
            <a:rPr lang="en-US" sz="1100"/>
            <a:t> = 1.25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opLeftCell="B1" workbookViewId="0">
      <selection activeCell="X13" sqref="X13"/>
    </sheetView>
  </sheetViews>
  <sheetFormatPr defaultRowHeight="15" x14ac:dyDescent="0.25"/>
  <cols>
    <col min="1" max="17" width="9.140625" style="1"/>
  </cols>
  <sheetData>
    <row r="1" spans="1:25" ht="30" customHeight="1" x14ac:dyDescent="0.25">
      <c r="B1" s="4" t="s">
        <v>3</v>
      </c>
      <c r="C1" s="4"/>
      <c r="D1" s="5" t="s">
        <v>4</v>
      </c>
      <c r="E1" s="5"/>
      <c r="F1" s="5" t="s">
        <v>11</v>
      </c>
      <c r="G1" s="5"/>
      <c r="H1" s="5" t="s">
        <v>10</v>
      </c>
      <c r="I1" s="5"/>
      <c r="J1" s="5" t="s">
        <v>5</v>
      </c>
      <c r="K1" s="5"/>
      <c r="L1" s="5"/>
      <c r="M1" s="4" t="s">
        <v>8</v>
      </c>
      <c r="N1" s="4"/>
      <c r="P1" s="4" t="s">
        <v>9</v>
      </c>
      <c r="Q1" s="4"/>
      <c r="R1" s="4"/>
      <c r="S1" s="4"/>
      <c r="T1" s="4"/>
      <c r="U1" s="4"/>
      <c r="V1" s="4"/>
      <c r="W1" s="4"/>
      <c r="X1" s="4"/>
      <c r="Y1" s="4"/>
    </row>
    <row r="2" spans="1:25" x14ac:dyDescent="0.25">
      <c r="A2" s="2" t="s">
        <v>0</v>
      </c>
      <c r="B2" s="2" t="s">
        <v>2</v>
      </c>
      <c r="C2" s="2" t="s">
        <v>1</v>
      </c>
      <c r="D2" s="2" t="s">
        <v>2</v>
      </c>
      <c r="E2" s="2" t="s">
        <v>1</v>
      </c>
      <c r="F2" s="2" t="s">
        <v>2</v>
      </c>
      <c r="G2" s="2" t="s">
        <v>1</v>
      </c>
      <c r="H2" s="2" t="s">
        <v>2</v>
      </c>
      <c r="I2" s="2" t="s">
        <v>1</v>
      </c>
      <c r="J2" s="2" t="s">
        <v>6</v>
      </c>
      <c r="K2" s="2" t="s">
        <v>7</v>
      </c>
      <c r="L2" s="2" t="s">
        <v>1</v>
      </c>
      <c r="M2" s="2" t="s">
        <v>6</v>
      </c>
      <c r="N2" s="2" t="s">
        <v>1</v>
      </c>
      <c r="O2" s="2" t="s">
        <v>0</v>
      </c>
      <c r="P2" s="2">
        <v>1</v>
      </c>
      <c r="Q2" s="2">
        <v>2</v>
      </c>
      <c r="R2" s="2">
        <v>3</v>
      </c>
      <c r="S2" s="2">
        <v>4</v>
      </c>
      <c r="T2" s="2">
        <v>5</v>
      </c>
      <c r="U2" s="2">
        <v>6</v>
      </c>
      <c r="V2" s="2">
        <v>7</v>
      </c>
      <c r="W2" s="2">
        <v>8</v>
      </c>
      <c r="X2" s="2">
        <v>9</v>
      </c>
      <c r="Y2" s="2">
        <v>10</v>
      </c>
    </row>
    <row r="3" spans="1:25" x14ac:dyDescent="0.25">
      <c r="A3" s="1">
        <v>2004</v>
      </c>
      <c r="C3" s="3">
        <v>140</v>
      </c>
      <c r="E3" s="3">
        <f>C3</f>
        <v>140</v>
      </c>
      <c r="G3" s="3">
        <f>C3</f>
        <v>140</v>
      </c>
      <c r="I3" s="3">
        <f>C3</f>
        <v>140</v>
      </c>
      <c r="L3" s="3">
        <f>C3</f>
        <v>140</v>
      </c>
      <c r="N3" s="3">
        <f>C3</f>
        <v>140</v>
      </c>
      <c r="O3" s="1">
        <v>2004</v>
      </c>
      <c r="P3" s="3">
        <f>$L3</f>
        <v>140</v>
      </c>
    </row>
    <row r="4" spans="1:25" x14ac:dyDescent="0.25">
      <c r="A4" s="1">
        <v>2005</v>
      </c>
      <c r="B4" s="3">
        <f>(C3-7)/10</f>
        <v>13.3</v>
      </c>
      <c r="C4" s="3">
        <f>C3-B4</f>
        <v>126.7</v>
      </c>
      <c r="D4" s="3">
        <f>(2/10)*E3</f>
        <v>28</v>
      </c>
      <c r="E4" s="3">
        <f>E3-D4</f>
        <v>112</v>
      </c>
      <c r="F4" s="3">
        <f>(1.5/10)*G3</f>
        <v>21</v>
      </c>
      <c r="G4" s="3">
        <f>G3-F4</f>
        <v>119</v>
      </c>
      <c r="H4" s="3">
        <f>(1.25/10)*I3</f>
        <v>17.5</v>
      </c>
      <c r="I4" s="3">
        <f>I3-H4</f>
        <v>122.5</v>
      </c>
      <c r="J4" s="3">
        <f>0.2*L3</f>
        <v>28</v>
      </c>
      <c r="K4" s="3">
        <f>(L3-7)/COUNT(A4:A$13)</f>
        <v>13.3</v>
      </c>
      <c r="L4" s="3">
        <f>L3-MAX(J4,K4)</f>
        <v>112</v>
      </c>
      <c r="M4" s="3">
        <v>0.1</v>
      </c>
      <c r="N4" s="3">
        <f>N3-M4*$N$3</f>
        <v>126</v>
      </c>
      <c r="O4" s="1">
        <v>2005</v>
      </c>
      <c r="P4" s="3">
        <f>P3-(P3-7)/COUNT($A4:$A$13)</f>
        <v>126.7</v>
      </c>
      <c r="Q4" s="3">
        <f>$L4</f>
        <v>112</v>
      </c>
    </row>
    <row r="5" spans="1:25" x14ac:dyDescent="0.25">
      <c r="A5" s="1">
        <v>2006</v>
      </c>
      <c r="B5" s="3">
        <f>B4</f>
        <v>13.3</v>
      </c>
      <c r="C5" s="3">
        <f t="shared" ref="C5:C13" si="0">C4-B5</f>
        <v>113.4</v>
      </c>
      <c r="D5" s="3">
        <f t="shared" ref="D5:D13" si="1">(2/10)*E4</f>
        <v>22.400000000000002</v>
      </c>
      <c r="E5" s="3">
        <f t="shared" ref="E5:E13" si="2">E4-D5</f>
        <v>89.6</v>
      </c>
      <c r="F5" s="3">
        <f t="shared" ref="F5:F13" si="3">(1.5/10)*G4</f>
        <v>17.849999999999998</v>
      </c>
      <c r="G5" s="3">
        <f t="shared" ref="G5:G13" si="4">G4-F5</f>
        <v>101.15</v>
      </c>
      <c r="H5" s="3">
        <f t="shared" ref="H5:H13" si="5">(1.25/10)*I4</f>
        <v>15.3125</v>
      </c>
      <c r="I5" s="3">
        <f t="shared" ref="I5:I13" si="6">I4-H5</f>
        <v>107.1875</v>
      </c>
      <c r="J5" s="3">
        <f t="shared" ref="J5:J13" si="7">0.2*L4</f>
        <v>22.400000000000002</v>
      </c>
      <c r="K5" s="3">
        <f>(L4-7)/COUNT(A5:A$13)</f>
        <v>11.666666666666666</v>
      </c>
      <c r="L5" s="3">
        <f t="shared" ref="L5:L13" si="8">L4-MAX(J5,K5)</f>
        <v>89.6</v>
      </c>
      <c r="M5" s="3">
        <v>0.18</v>
      </c>
      <c r="N5" s="3">
        <f t="shared" ref="N5:N14" si="9">N4-M5*$N$3</f>
        <v>100.8</v>
      </c>
      <c r="O5" s="1">
        <v>2006</v>
      </c>
      <c r="P5" s="3">
        <f>P4-(P4-7)/COUNT($A5:$A$13)</f>
        <v>113.4</v>
      </c>
      <c r="Q5" s="3">
        <f>Q4-MIN($J5:$K5)</f>
        <v>100.33333333333333</v>
      </c>
      <c r="R5" s="3">
        <f>$L5</f>
        <v>89.6</v>
      </c>
    </row>
    <row r="6" spans="1:25" x14ac:dyDescent="0.25">
      <c r="A6" s="1">
        <v>2007</v>
      </c>
      <c r="B6" s="3">
        <f t="shared" ref="B6:B13" si="10">B5</f>
        <v>13.3</v>
      </c>
      <c r="C6" s="3">
        <f t="shared" si="0"/>
        <v>100.10000000000001</v>
      </c>
      <c r="D6" s="3">
        <f t="shared" si="1"/>
        <v>17.919999999999998</v>
      </c>
      <c r="E6" s="3">
        <f t="shared" si="2"/>
        <v>71.679999999999993</v>
      </c>
      <c r="F6" s="3">
        <f t="shared" si="3"/>
        <v>15.172499999999999</v>
      </c>
      <c r="G6" s="3">
        <f t="shared" si="4"/>
        <v>85.977500000000006</v>
      </c>
      <c r="H6" s="3">
        <f t="shared" si="5"/>
        <v>13.3984375</v>
      </c>
      <c r="I6" s="3">
        <f t="shared" si="6"/>
        <v>93.7890625</v>
      </c>
      <c r="J6" s="3">
        <f t="shared" si="7"/>
        <v>17.919999999999998</v>
      </c>
      <c r="K6" s="3">
        <f>(L5-7)/COUNT(A6:A$13)</f>
        <v>10.324999999999999</v>
      </c>
      <c r="L6" s="3">
        <f t="shared" si="8"/>
        <v>71.679999999999993</v>
      </c>
      <c r="M6" s="3">
        <v>0.14399999999999999</v>
      </c>
      <c r="N6" s="3">
        <f t="shared" si="9"/>
        <v>80.64</v>
      </c>
      <c r="O6" s="1">
        <v>2007</v>
      </c>
      <c r="P6" s="3">
        <f>P5-(P5-7)/COUNT($A6:$A$13)</f>
        <v>100.10000000000001</v>
      </c>
      <c r="Q6" s="3">
        <f>Q5-(Q5-7)/COUNT($A6:$A$13)</f>
        <v>88.666666666666657</v>
      </c>
      <c r="R6" s="3">
        <f>R5-MIN($J6:$K6)</f>
        <v>79.274999999999991</v>
      </c>
      <c r="S6" s="3">
        <f>$L6</f>
        <v>71.679999999999993</v>
      </c>
    </row>
    <row r="7" spans="1:25" x14ac:dyDescent="0.25">
      <c r="A7" s="1">
        <v>2008</v>
      </c>
      <c r="B7" s="3">
        <f t="shared" si="10"/>
        <v>13.3</v>
      </c>
      <c r="C7" s="3">
        <f t="shared" si="0"/>
        <v>86.800000000000011</v>
      </c>
      <c r="D7" s="3">
        <f t="shared" si="1"/>
        <v>14.335999999999999</v>
      </c>
      <c r="E7" s="3">
        <f t="shared" si="2"/>
        <v>57.343999999999994</v>
      </c>
      <c r="F7" s="3">
        <f t="shared" si="3"/>
        <v>12.896625</v>
      </c>
      <c r="G7" s="3">
        <f t="shared" si="4"/>
        <v>73.080875000000006</v>
      </c>
      <c r="H7" s="3">
        <f t="shared" si="5"/>
        <v>11.7236328125</v>
      </c>
      <c r="I7" s="3">
        <f t="shared" si="6"/>
        <v>82.0654296875</v>
      </c>
      <c r="J7" s="3">
        <f t="shared" si="7"/>
        <v>14.335999999999999</v>
      </c>
      <c r="K7" s="3">
        <f>(L6-7)/COUNT(A7:A$13)</f>
        <v>9.2399999999999984</v>
      </c>
      <c r="L7" s="3">
        <f t="shared" si="8"/>
        <v>57.343999999999994</v>
      </c>
      <c r="M7" s="3">
        <v>0.11499999999999999</v>
      </c>
      <c r="N7" s="3">
        <f t="shared" si="9"/>
        <v>64.540000000000006</v>
      </c>
      <c r="O7" s="1">
        <v>2008</v>
      </c>
      <c r="P7" s="3">
        <f>P6-(P6-7)/COUNT($A7:$A$13)</f>
        <v>86.800000000000011</v>
      </c>
      <c r="Q7" s="3">
        <f>Q6-(Q6-7)/COUNT($A7:$A$13)</f>
        <v>76.999999999999986</v>
      </c>
      <c r="R7" s="3">
        <f>R6-(R6-7)/COUNT($A7:$A$13)</f>
        <v>68.949999999999989</v>
      </c>
      <c r="S7" s="3">
        <f>S6-MIN($J7:$K7)</f>
        <v>62.44</v>
      </c>
      <c r="T7" s="3">
        <f>$L7</f>
        <v>57.343999999999994</v>
      </c>
    </row>
    <row r="8" spans="1:25" x14ac:dyDescent="0.25">
      <c r="A8" s="1">
        <v>2009</v>
      </c>
      <c r="B8" s="3">
        <f t="shared" si="10"/>
        <v>13.3</v>
      </c>
      <c r="C8" s="3">
        <f t="shared" si="0"/>
        <v>73.500000000000014</v>
      </c>
      <c r="D8" s="3">
        <f t="shared" si="1"/>
        <v>11.4688</v>
      </c>
      <c r="E8" s="3">
        <f t="shared" si="2"/>
        <v>45.875199999999992</v>
      </c>
      <c r="F8" s="3">
        <f t="shared" si="3"/>
        <v>10.962131250000001</v>
      </c>
      <c r="G8" s="3">
        <f t="shared" si="4"/>
        <v>62.118743750000007</v>
      </c>
      <c r="H8" s="3">
        <f t="shared" si="5"/>
        <v>10.2581787109375</v>
      </c>
      <c r="I8" s="3">
        <f t="shared" si="6"/>
        <v>71.8072509765625</v>
      </c>
      <c r="J8" s="3">
        <f t="shared" si="7"/>
        <v>11.4688</v>
      </c>
      <c r="K8" s="3">
        <f>(L7-7)/COUNT(A8:A$13)</f>
        <v>8.3906666666666663</v>
      </c>
      <c r="L8" s="3">
        <f t="shared" si="8"/>
        <v>45.875199999999992</v>
      </c>
      <c r="M8" s="3">
        <v>9.1999999999999998E-2</v>
      </c>
      <c r="N8" s="3">
        <f t="shared" si="9"/>
        <v>51.660000000000011</v>
      </c>
      <c r="O8" s="1">
        <v>2009</v>
      </c>
      <c r="P8" s="3">
        <f>P7-(P7-7)/COUNT($A8:$A$13)</f>
        <v>73.500000000000014</v>
      </c>
      <c r="Q8" s="3">
        <f>Q7-(Q7-7)/COUNT($A8:$A$13)</f>
        <v>65.333333333333314</v>
      </c>
      <c r="R8" s="3">
        <f>R7-(R7-7)/COUNT($A8:$A$13)</f>
        <v>58.624999999999993</v>
      </c>
      <c r="S8" s="3">
        <f>S7-(S7-7)/COUNT($A8:$A$13)</f>
        <v>53.199999999999996</v>
      </c>
      <c r="T8" s="3">
        <f>T7-MIN($J8:$K8)</f>
        <v>48.953333333333326</v>
      </c>
      <c r="U8" s="3">
        <f>$L8</f>
        <v>45.875199999999992</v>
      </c>
    </row>
    <row r="9" spans="1:25" x14ac:dyDescent="0.25">
      <c r="A9" s="1">
        <v>2010</v>
      </c>
      <c r="B9" s="3">
        <f t="shared" si="10"/>
        <v>13.3</v>
      </c>
      <c r="C9" s="3">
        <f t="shared" si="0"/>
        <v>60.200000000000017</v>
      </c>
      <c r="D9" s="3">
        <f t="shared" si="1"/>
        <v>9.1750399999999992</v>
      </c>
      <c r="E9" s="3">
        <f t="shared" si="2"/>
        <v>36.700159999999997</v>
      </c>
      <c r="F9" s="3">
        <f t="shared" si="3"/>
        <v>9.3178115625000011</v>
      </c>
      <c r="G9" s="3">
        <f t="shared" si="4"/>
        <v>52.80093218750001</v>
      </c>
      <c r="H9" s="3">
        <f t="shared" si="5"/>
        <v>8.9759063720703125</v>
      </c>
      <c r="I9" s="3">
        <f t="shared" si="6"/>
        <v>62.831344604492188</v>
      </c>
      <c r="J9" s="3">
        <f t="shared" si="7"/>
        <v>9.1750399999999992</v>
      </c>
      <c r="K9" s="3">
        <f>(L8-7)/COUNT(A9:A$13)</f>
        <v>7.7750399999999988</v>
      </c>
      <c r="L9" s="3">
        <f t="shared" si="8"/>
        <v>36.700159999999997</v>
      </c>
      <c r="M9" s="3">
        <v>7.3999999999999996E-2</v>
      </c>
      <c r="N9" s="3">
        <f t="shared" si="9"/>
        <v>41.300000000000011</v>
      </c>
      <c r="O9" s="1">
        <v>2010</v>
      </c>
      <c r="P9" s="3">
        <f>P8-(P8-7)/COUNT($A9:$A$13)</f>
        <v>60.20000000000001</v>
      </c>
      <c r="Q9" s="3">
        <f>Q8-(Q8-7)/COUNT($A9:$A$13)</f>
        <v>53.66666666666665</v>
      </c>
      <c r="R9" s="3">
        <f>R8-(R8-7)/COUNT($A9:$A$13)</f>
        <v>48.3</v>
      </c>
      <c r="S9" s="3">
        <f>S8-(S8-7)/COUNT($A9:$A$13)</f>
        <v>43.959999999999994</v>
      </c>
      <c r="T9" s="3">
        <f>T8-(T8-7)/COUNT($A9:$A$13)</f>
        <v>40.562666666666658</v>
      </c>
      <c r="U9" s="3">
        <f>U8-MIN($J9:$K9)</f>
        <v>38.100159999999995</v>
      </c>
      <c r="V9" s="3">
        <f>$L9</f>
        <v>36.700159999999997</v>
      </c>
    </row>
    <row r="10" spans="1:25" x14ac:dyDescent="0.25">
      <c r="A10" s="1">
        <v>2011</v>
      </c>
      <c r="B10" s="3">
        <f t="shared" si="10"/>
        <v>13.3</v>
      </c>
      <c r="C10" s="3">
        <f t="shared" si="0"/>
        <v>46.90000000000002</v>
      </c>
      <c r="D10" s="3">
        <f t="shared" si="1"/>
        <v>7.3400319999999999</v>
      </c>
      <c r="E10" s="3">
        <f t="shared" si="2"/>
        <v>29.360127999999996</v>
      </c>
      <c r="F10" s="3">
        <f t="shared" si="3"/>
        <v>7.9201398281250013</v>
      </c>
      <c r="G10" s="3">
        <f t="shared" si="4"/>
        <v>44.880792359375008</v>
      </c>
      <c r="H10" s="3">
        <f t="shared" si="5"/>
        <v>7.8539180755615234</v>
      </c>
      <c r="I10" s="3">
        <f t="shared" si="6"/>
        <v>54.977426528930664</v>
      </c>
      <c r="J10" s="3">
        <f t="shared" si="7"/>
        <v>7.3400319999999999</v>
      </c>
      <c r="K10" s="3">
        <f>(L9-7)/COUNT(A10:A$13)</f>
        <v>7.4250399999999992</v>
      </c>
      <c r="L10" s="3">
        <f t="shared" si="8"/>
        <v>29.275119999999998</v>
      </c>
      <c r="M10" s="3">
        <v>6.5999999999999989E-2</v>
      </c>
      <c r="N10" s="3">
        <f t="shared" si="9"/>
        <v>32.060000000000016</v>
      </c>
      <c r="O10" s="1">
        <v>2011</v>
      </c>
      <c r="P10" s="3">
        <f>P9-(P9-7)/COUNT($A10:$A$13)</f>
        <v>46.900000000000006</v>
      </c>
      <c r="Q10" s="3">
        <f>Q9-(Q9-7)/COUNT($A10:$A$13)</f>
        <v>41.999999999999986</v>
      </c>
      <c r="R10" s="3">
        <f>R9-(R9-7)/COUNT($A10:$A$13)</f>
        <v>37.974999999999994</v>
      </c>
      <c r="S10" s="3">
        <f>S9-(S9-7)/COUNT($A10:$A$13)</f>
        <v>34.72</v>
      </c>
      <c r="T10" s="3">
        <f>T9-(T9-7)/COUNT($A10:$A$13)</f>
        <v>32.171999999999997</v>
      </c>
      <c r="U10" s="3">
        <f>U9-(U9-7)/COUNT($A10:$A$13)</f>
        <v>30.325119999999998</v>
      </c>
      <c r="V10" s="3">
        <f>V9-MIN($J10:$K10)</f>
        <v>29.360127999999996</v>
      </c>
      <c r="W10" s="3">
        <f>$L10</f>
        <v>29.275119999999998</v>
      </c>
    </row>
    <row r="11" spans="1:25" x14ac:dyDescent="0.25">
      <c r="A11" s="1">
        <v>2012</v>
      </c>
      <c r="B11" s="3">
        <f t="shared" si="10"/>
        <v>13.3</v>
      </c>
      <c r="C11" s="3">
        <f t="shared" si="0"/>
        <v>33.600000000000023</v>
      </c>
      <c r="D11" s="3">
        <f t="shared" si="1"/>
        <v>5.8720255999999997</v>
      </c>
      <c r="E11" s="3">
        <f t="shared" si="2"/>
        <v>23.488102399999995</v>
      </c>
      <c r="F11" s="3">
        <f t="shared" si="3"/>
        <v>6.7321188539062513</v>
      </c>
      <c r="G11" s="3">
        <f t="shared" si="4"/>
        <v>38.148673505468757</v>
      </c>
      <c r="H11" s="3">
        <f t="shared" si="5"/>
        <v>6.872178316116333</v>
      </c>
      <c r="I11" s="3">
        <f t="shared" si="6"/>
        <v>48.105248212814331</v>
      </c>
      <c r="J11" s="3">
        <f t="shared" si="7"/>
        <v>5.8550240000000002</v>
      </c>
      <c r="K11" s="3">
        <f>(L10-7)/COUNT(A11:A$13)</f>
        <v>7.4250399999999992</v>
      </c>
      <c r="L11" s="3">
        <f t="shared" si="8"/>
        <v>21.850079999999998</v>
      </c>
      <c r="M11" s="3">
        <v>6.5999999999999989E-2</v>
      </c>
      <c r="N11" s="3">
        <f t="shared" si="9"/>
        <v>22.820000000000018</v>
      </c>
      <c r="O11" s="1">
        <v>2012</v>
      </c>
      <c r="P11" s="3">
        <f>P10-(P10-7)/COUNT($A11:$A$13)</f>
        <v>33.6</v>
      </c>
      <c r="Q11" s="3">
        <f>Q10-(Q10-7)/COUNT($A11:$A$13)</f>
        <v>30.333333333333321</v>
      </c>
      <c r="R11" s="3">
        <f>R10-(R10-7)/COUNT($A11:$A$13)</f>
        <v>27.65</v>
      </c>
      <c r="S11" s="3">
        <f>S10-(S10-7)/COUNT($A11:$A$13)</f>
        <v>25.479999999999997</v>
      </c>
      <c r="T11" s="3">
        <f>T10-(T10-7)/COUNT($A11:$A$13)</f>
        <v>23.781333333333329</v>
      </c>
      <c r="U11" s="3">
        <f>U10-(U10-7)/COUNT($A11:$A$13)</f>
        <v>22.550079999999998</v>
      </c>
      <c r="V11" s="3">
        <f>V10-(V10-7)/COUNT($A11:$A$13)</f>
        <v>21.906751999999997</v>
      </c>
      <c r="W11" s="3">
        <f>W10-MIN($J11:$K11)</f>
        <v>23.420095999999997</v>
      </c>
      <c r="X11" s="3">
        <f>$L11</f>
        <v>21.850079999999998</v>
      </c>
    </row>
    <row r="12" spans="1:25" x14ac:dyDescent="0.25">
      <c r="A12" s="1">
        <v>2013</v>
      </c>
      <c r="B12" s="3">
        <f t="shared" si="10"/>
        <v>13.3</v>
      </c>
      <c r="C12" s="3">
        <f t="shared" si="0"/>
        <v>20.300000000000022</v>
      </c>
      <c r="D12" s="3">
        <f t="shared" si="1"/>
        <v>4.6976204799999994</v>
      </c>
      <c r="E12" s="3">
        <f t="shared" si="2"/>
        <v>18.790481919999998</v>
      </c>
      <c r="F12" s="3">
        <f t="shared" si="3"/>
        <v>5.7223010258203137</v>
      </c>
      <c r="G12" s="3">
        <f t="shared" si="4"/>
        <v>32.426372479648442</v>
      </c>
      <c r="H12" s="3">
        <f t="shared" si="5"/>
        <v>6.0131560266017914</v>
      </c>
      <c r="I12" s="3">
        <f t="shared" si="6"/>
        <v>42.09209218621254</v>
      </c>
      <c r="J12" s="3">
        <f t="shared" si="7"/>
        <v>4.3700159999999997</v>
      </c>
      <c r="K12" s="3">
        <f>(L11-7)/COUNT(A12:A$13)</f>
        <v>7.4250399999999992</v>
      </c>
      <c r="L12" s="3">
        <f t="shared" si="8"/>
        <v>14.425039999999999</v>
      </c>
      <c r="M12" s="3">
        <v>6.5000000000000002E-2</v>
      </c>
      <c r="N12" s="3">
        <f t="shared" si="9"/>
        <v>13.720000000000018</v>
      </c>
      <c r="O12" s="1">
        <v>2013</v>
      </c>
      <c r="P12" s="3">
        <f>P11-(P11-7)/COUNT($A12:$A$13)</f>
        <v>20.3</v>
      </c>
      <c r="Q12" s="3">
        <f>Q11-(Q11-7)/COUNT($A12:$A$13)</f>
        <v>18.666666666666661</v>
      </c>
      <c r="R12" s="3">
        <f>R11-(R11-7)/COUNT($A12:$A$13)</f>
        <v>17.324999999999999</v>
      </c>
      <c r="S12" s="3">
        <f>S11-(S11-7)/COUNT($A12:$A$13)</f>
        <v>16.239999999999998</v>
      </c>
      <c r="T12" s="3">
        <f>T11-(T11-7)/COUNT($A12:$A$13)</f>
        <v>15.390666666666664</v>
      </c>
      <c r="U12" s="3">
        <f>U11-(U11-7)/COUNT($A12:$A$13)</f>
        <v>14.775039999999999</v>
      </c>
      <c r="V12" s="3">
        <f>V11-(V11-7)/COUNT($A12:$A$13)</f>
        <v>14.453375999999999</v>
      </c>
      <c r="W12" s="3">
        <f>W11-(W11-7)/COUNT($A12:$A$13)</f>
        <v>15.210047999999999</v>
      </c>
      <c r="X12" s="3">
        <f>X11-MIN($J12:$K12)</f>
        <v>17.480063999999999</v>
      </c>
      <c r="Y12" s="3">
        <f>$L12</f>
        <v>14.425039999999999</v>
      </c>
    </row>
    <row r="13" spans="1:25" x14ac:dyDescent="0.25">
      <c r="A13" s="1">
        <v>2014</v>
      </c>
      <c r="B13" s="3">
        <f t="shared" si="10"/>
        <v>13.3</v>
      </c>
      <c r="C13" s="3">
        <f t="shared" si="0"/>
        <v>7.0000000000000213</v>
      </c>
      <c r="D13" s="3">
        <f t="shared" si="1"/>
        <v>3.7580963839999999</v>
      </c>
      <c r="E13" s="3">
        <f t="shared" si="2"/>
        <v>15.032385535999998</v>
      </c>
      <c r="F13" s="3">
        <f t="shared" si="3"/>
        <v>4.8639558719472662</v>
      </c>
      <c r="G13" s="3">
        <f t="shared" si="4"/>
        <v>27.562416607701177</v>
      </c>
      <c r="H13" s="3">
        <f t="shared" si="5"/>
        <v>5.2615115232765675</v>
      </c>
      <c r="I13" s="3">
        <f t="shared" si="6"/>
        <v>36.830580662935972</v>
      </c>
      <c r="J13" s="3">
        <f t="shared" si="7"/>
        <v>2.885008</v>
      </c>
      <c r="K13" s="3">
        <f>(L12-7)/COUNT(A13:A$13)</f>
        <v>7.4250399999999992</v>
      </c>
      <c r="L13" s="3">
        <f t="shared" si="8"/>
        <v>7</v>
      </c>
      <c r="M13" s="3">
        <v>6.5000000000000002E-2</v>
      </c>
      <c r="N13" s="3">
        <f t="shared" si="9"/>
        <v>4.6200000000000188</v>
      </c>
      <c r="O13" s="1">
        <v>2014</v>
      </c>
      <c r="P13" s="3">
        <f>P12-(P12-7)/COUNT($A13:$A$13)</f>
        <v>7</v>
      </c>
      <c r="Q13" s="3">
        <f>Q12-(Q12-7)/COUNT($A13:$A$13)</f>
        <v>7</v>
      </c>
      <c r="R13" s="3">
        <f>R12-(R12-7)/COUNT($A13:$A$13)</f>
        <v>7</v>
      </c>
      <c r="S13" s="3">
        <f>S12-(S12-7)/COUNT($A13:$A$13)</f>
        <v>7</v>
      </c>
      <c r="T13" s="3">
        <f>T12-(T12-7)/COUNT($A13:$A$13)</f>
        <v>7</v>
      </c>
      <c r="U13" s="3">
        <f>U12-(U12-7)/COUNT($A13:$A$13)</f>
        <v>7</v>
      </c>
      <c r="V13" s="3">
        <f>V12-(V12-7)/COUNT($A13:$A$13)</f>
        <v>7</v>
      </c>
      <c r="W13" s="3">
        <f>W12-(W12-7)/COUNT($A13:$A$13)</f>
        <v>7</v>
      </c>
      <c r="X13" s="3">
        <f>X12-MIN($J13:$K13)</f>
        <v>14.595056</v>
      </c>
      <c r="Y13" s="3">
        <f>$L13</f>
        <v>7</v>
      </c>
    </row>
    <row r="14" spans="1:25" x14ac:dyDescent="0.25">
      <c r="A14" s="1">
        <v>2015</v>
      </c>
      <c r="M14" s="3">
        <v>3.2999999999999995E-2</v>
      </c>
      <c r="N14" s="3">
        <f t="shared" si="9"/>
        <v>1.9539925233402755E-14</v>
      </c>
      <c r="P14" s="3"/>
      <c r="Q14" s="3"/>
      <c r="R14" s="3"/>
      <c r="S14" s="3"/>
      <c r="T14" s="3"/>
      <c r="U14" s="3"/>
      <c r="V14" s="3"/>
      <c r="W14" s="3"/>
      <c r="X14" s="3"/>
      <c r="Y14" s="3"/>
    </row>
  </sheetData>
  <mergeCells count="7">
    <mergeCell ref="B1:C1"/>
    <mergeCell ref="D1:E1"/>
    <mergeCell ref="J1:L1"/>
    <mergeCell ref="M1:N1"/>
    <mergeCell ref="P1:Y1"/>
    <mergeCell ref="H1:I1"/>
    <mergeCell ref="F1:G1"/>
  </mergeCells>
  <printOptions horizontalCentered="1"/>
  <pageMargins left="0.7" right="0.7" top="0.75" bottom="0.75" header="0.3" footer="0.3"/>
  <pageSetup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Data</vt:lpstr>
      <vt:lpstr>Straight</vt:lpstr>
      <vt:lpstr>Double</vt:lpstr>
      <vt:lpstr>1.5 and 1.25</vt:lpstr>
      <vt:lpstr>Switch</vt:lpstr>
      <vt:lpstr>MACRS</vt:lpstr>
      <vt:lpstr>Switch (1)</vt:lpstr>
      <vt:lpstr>Switch (2)</vt:lpstr>
      <vt:lpstr>Switch (3)</vt:lpstr>
      <vt:lpstr>Switch (4)</vt:lpstr>
      <vt:lpstr>Switch (5)</vt:lpstr>
      <vt:lpstr>Switch (6)</vt:lpstr>
      <vt:lpstr>Switch (7)</vt:lpstr>
      <vt:lpstr>Switch (8)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W Meier (rwmeier)</dc:creator>
  <cp:lastModifiedBy>Roger W Meier (rwmeier)</cp:lastModifiedBy>
  <cp:lastPrinted>2014-04-25T12:40:22Z</cp:lastPrinted>
  <dcterms:created xsi:type="dcterms:W3CDTF">2012-12-01T19:15:43Z</dcterms:created>
  <dcterms:modified xsi:type="dcterms:W3CDTF">2021-06-25T23:36:20Z</dcterms:modified>
</cp:coreProperties>
</file>